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70" activeTab="2"/>
  </bookViews>
  <sheets>
    <sheet name="封面" sheetId="1" r:id="rId1"/>
    <sheet name="汇总表" sheetId="6" r:id="rId2"/>
    <sheet name="装饰装修" sheetId="4" r:id="rId3"/>
  </sheets>
  <definedNames>
    <definedName name="_GoBack" localSheetId="2">装饰装修!#REF!</definedName>
    <definedName name="_xlnm.Print_Titles" localSheetId="2">装饰装修!$1:$4</definedName>
  </definedNames>
  <calcPr calcId="144525"/>
</workbook>
</file>

<file path=xl/sharedStrings.xml><?xml version="1.0" encoding="utf-8"?>
<sst xmlns="http://schemas.openxmlformats.org/spreadsheetml/2006/main" count="392" uniqueCount="210">
  <si>
    <t xml:space="preserve">
城北驾校公交首末站项目装饰装修专业工程分包
</t>
  </si>
  <si>
    <t>招标控制价</t>
  </si>
  <si>
    <t xml:space="preserve">      报价单位：</t>
  </si>
  <si>
    <t>(单位盖公章)</t>
  </si>
  <si>
    <t>法定代表人：</t>
  </si>
  <si>
    <t>(签字或盖章)</t>
  </si>
  <si>
    <t xml:space="preserve">   编制时间：</t>
  </si>
  <si>
    <t>招标控制价汇总表</t>
  </si>
  <si>
    <t>序号</t>
  </si>
  <si>
    <t>项目</t>
  </si>
  <si>
    <t xml:space="preserve">招标控制价（元）
</t>
  </si>
  <si>
    <t>备注</t>
  </si>
  <si>
    <t>装饰装修专业工程</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</si>
  <si>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</si>
  <si>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</si>
  <si>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</si>
  <si>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</si>
  <si>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</si>
  <si>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</si>
  <si>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</si>
  <si>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</si>
  <si>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城北驾校公交首末站项目装饰装修专业工程分包</t>
  </si>
  <si>
    <t>招标控制价清单</t>
  </si>
  <si>
    <t>分部分项工程</t>
  </si>
  <si>
    <t>工程项目特征</t>
  </si>
  <si>
    <t>计量单位</t>
  </si>
  <si>
    <t xml:space="preserve">工程量   </t>
  </si>
  <si>
    <t>综合单价
（元，不含税）</t>
  </si>
  <si>
    <t>税金</t>
  </si>
  <si>
    <t>综合单价
（元，含税）</t>
  </si>
  <si>
    <t>合价（不含税）</t>
  </si>
  <si>
    <t>合价(含税)</t>
  </si>
  <si>
    <t>一</t>
  </si>
  <si>
    <t>临建工程</t>
  </si>
  <si>
    <t>工程量清单编制说明
一、招标范围：总承包合同、施工图纸范围内、招标人要求的管理用房和门房的装饰装修工程、门窗工程水电安装工程、建设单位要求的会议室精装修暂列金额及招标人临时建设临水临电需求等（包工期、包质量、包安全、包人工、包材料、包机具、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1、城北驾校公交首末站项目图纸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</si>
  <si>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临水临电</t>
  </si>
  <si>
    <t>1、按招标人和总平面图布置要求，编制临时用电施工方案并负责生活区、办公区及施工现场的临时用电用水的接入和施工，所需材料设备（配电箱、配电柜、电线电缆、管道管线等）由中标人提供，工程结束后，所有材料设备由中标人回收并退场；施工现场临时用电由中标人的专人负责，且需持证上岗；
2、临水布置，场区内打供水井一口，保障施工现场用水，压力水泵，规格型号满足施工用水生活用水需求，水管布设满足施工现场需求；
3、临电布置，一级配电箱、二级配电箱、三级配电箱布设参照施工平面布置图及根据现场实际情况布置，配电箱由投标人提供；</t>
  </si>
  <si>
    <t>项</t>
  </si>
  <si>
    <t>二</t>
  </si>
  <si>
    <t>管理用房</t>
  </si>
  <si>
    <t>楼地面装饰工程</t>
  </si>
  <si>
    <t>石材楼地面（走廊）</t>
  </si>
  <si>
    <t>1、做法参见国标05J909第LD15地12A节点</t>
  </si>
  <si>
    <t>m2</t>
  </si>
  <si>
    <t>块料楼地面（卫生间）</t>
  </si>
  <si>
    <t>1、面砖
2、1:3水泥砂浆保护层
3、1.5mm厚聚合物水泥防水涂料
4、20厚水泥砂浆找平层，四周做成圆弧状
5、20厚水泥砂浆找坡层</t>
  </si>
  <si>
    <t>块料楼地面</t>
  </si>
  <si>
    <t>1、8~10（10~15）厚地砖，干水泥擦缝
2、20厚1:3干硬性水泥砂浆结合层，表面撒水泥粉
3、水泥浆一道（内掺建筑胶）
4、60厚C15混凝土垫层
5、素土夯实</t>
  </si>
  <si>
    <t>墙面一般抹灰（内墙）</t>
  </si>
  <si>
    <t>1、面浆（或涂料）饰面
2、2厚面层专用粉刷石膏罩面
3、10厚粉刷石膏砂浆打底抹平</t>
  </si>
  <si>
    <t>块料墙面（卫生间）</t>
  </si>
  <si>
    <t>1、面砖
2、1:3水泥砂浆保护层
3、1.5mm厚聚合物水泥防水涂料
4、20厚水泥砂浆找平层，四周做成圆弧状</t>
  </si>
  <si>
    <t>石材踢脚线 （走廊）</t>
  </si>
  <si>
    <t>1、做法参见国标05J909第TJ8页踢5A</t>
  </si>
  <si>
    <t>m</t>
  </si>
  <si>
    <t>块料踢脚线 （其他房间）</t>
  </si>
  <si>
    <t>1、5~10厚地砖踢脚，稀水泥浆（或彩色水泥浆）擦缝
2、8厚水泥砂浆粘结层（内掺建筑胶）
3、5厚1:3水泥砂浆打底划出纹道</t>
  </si>
  <si>
    <t>天棚龙骨（卫生间）</t>
  </si>
  <si>
    <t>1、详情参见05J909第DP20棚36B</t>
  </si>
  <si>
    <t>天棚面层（其他房间）</t>
  </si>
  <si>
    <t>1、详情参见05J909第DP5页棚4A1</t>
  </si>
  <si>
    <t>墙面一般抹灰（保温外墙）</t>
  </si>
  <si>
    <t>1、位置及色彩见立面图
2、做法参见国标05J909第WQ9页外墙9A</t>
  </si>
  <si>
    <t>墙面一般抹灰（无保温外墙）</t>
  </si>
  <si>
    <t>1、位置及色彩见立面图
2、做法参见国标05J909第WQ9页外墙</t>
  </si>
  <si>
    <t>水泥砂浆楼地面找平层</t>
  </si>
  <si>
    <t>1、详见图纸</t>
  </si>
  <si>
    <t>门窗工程</t>
  </si>
  <si>
    <t>木质门</t>
  </si>
  <si>
    <t>1、门代号及洞口尺寸：900*2100
2、详见图集16J607-1</t>
  </si>
  <si>
    <t>金属门</t>
  </si>
  <si>
    <t>1、门名称、代号及洞口尺寸：1200*2100
2、详见图集16J607-1</t>
  </si>
  <si>
    <t>金属窗</t>
  </si>
  <si>
    <t>1、窗代号及洞口尺寸：1800*1500
2、详见图集16J607-1</t>
  </si>
  <si>
    <t>格栅门安装</t>
  </si>
  <si>
    <t>墙面钢板（丝）网</t>
  </si>
  <si>
    <t>部位：砌体填充墙与钢筋混凝土梁、柱、剪力墙墙肢等两种不同基体交接处,
1、外墙体与混凝土柱,梁相接处用1厚钢板网(网孔尺寸10*10mm)外敷后再粉刷砂浆,搭接宽度大于300;内墙 及外墙体内侧与柱、梁相接处采用300宽160克/m2 耐碱玻纤网格布加强。</t>
  </si>
  <si>
    <t>金属扶手、栏杆、栏板</t>
  </si>
  <si>
    <t>内墙、梁柱面装饰脚手架</t>
  </si>
  <si>
    <t>管理用房会议室精装修（暂列金额）</t>
  </si>
  <si>
    <t>预留会议室内精装修</t>
  </si>
  <si>
    <t>暂列金额</t>
  </si>
  <si>
    <t>本项工程为暂列金额，按建设单位要求进行施工</t>
  </si>
  <si>
    <t>门房</t>
  </si>
  <si>
    <t>块料踢脚线</t>
  </si>
  <si>
    <t>石材墙面（门樘）</t>
  </si>
  <si>
    <t>1、10厚深灰色大理石
2、详见图纸设计</t>
  </si>
  <si>
    <t>石膏板吊顶</t>
  </si>
  <si>
    <t>1、详见图集16J607-1</t>
  </si>
  <si>
    <t>米色真石漆</t>
  </si>
  <si>
    <t>1、详见施工图纸</t>
  </si>
  <si>
    <t>1、部位：砌体填充墙与钢筋混凝土梁、柱、剪力墙墙肢等两种不同基体交接处,
1、外墙体与混凝土柱,梁相接处用1厚钢板网(网孔尺寸10*10mm)外敷后再粉刷砂浆,搭接宽度大于300;内墙 及外墙体内侧与柱、梁相接处采用300宽160克/m2 耐碱玻纤网格布加强。</t>
  </si>
  <si>
    <t>净化饮水器</t>
  </si>
  <si>
    <t>1、按招标人要求</t>
  </si>
  <si>
    <t>台</t>
  </si>
  <si>
    <t>三</t>
  </si>
  <si>
    <t>管理用房安装工程</t>
  </si>
  <si>
    <t>强电工程</t>
  </si>
  <si>
    <t>配电箱</t>
  </si>
  <si>
    <t>1、名称：AP
2、安装方式：暗装
3、具体详见图纸、图集、答疑、招标文件、政府相关文件、规范等其他资料，满足验收要求
4、成套箱体安装</t>
  </si>
  <si>
    <t>配管</t>
  </si>
  <si>
    <t>1、名称：电气配管
2、材质：焊接钢管
3、规格：SC50
4、配置要求：暗配</t>
  </si>
  <si>
    <t>1、名称：电气配管
2、材质：焊接钢管
3、规格：SC65
4、配置要求：暗配</t>
  </si>
  <si>
    <t>1、名称：电气配管
2、材质：阻然塑料
3、规格：PC20
4、配置要求：暗配</t>
  </si>
  <si>
    <t>电力电缆</t>
  </si>
  <si>
    <t>1、名称：电力电缆
2、型号：ZR-YJV0.6
3、规格：5*10
4、材质：铜芯
5、敷设方式、部位：管内或桥架敷设</t>
  </si>
  <si>
    <t>电力电缆头</t>
  </si>
  <si>
    <t>1、名称：电缆头
2、型号：10m2以内
3、电压等级（kV)：1kv</t>
  </si>
  <si>
    <t>个</t>
  </si>
  <si>
    <t>配线</t>
  </si>
  <si>
    <t>1、名称：电气配线
2、型号：ZR-BV-2.5
3、配线部位：砖混凝土管内敷设</t>
  </si>
  <si>
    <t>1、名称：电气配线
2、型号：ZR-BV-4
3、配线部位：砖混凝土管内敷设</t>
  </si>
  <si>
    <t>1、名称：电气配线
2、型号：ZR-BV-6
3、配线部位：砖混凝土管内敷设</t>
  </si>
  <si>
    <t>工厂灯</t>
  </si>
  <si>
    <t>1、名称：防水防潮灯
2、型号：LED
3、安装形式：吸顶</t>
  </si>
  <si>
    <t>套</t>
  </si>
  <si>
    <t>普通灯具</t>
  </si>
  <si>
    <t>1、名称：LED扁圆灯
2、型号：详见图纸或业主选定
3、安装方式：吸顶安装</t>
  </si>
  <si>
    <t>1、名称：LED平板灯
2、型号：LED
3、安装方式：吸顶安装</t>
  </si>
  <si>
    <t>中杆灯</t>
  </si>
  <si>
    <t>1、名称：中杆灯
2、灯杆材质及高度：LED
3、灯架的型号、规格：详见施工图纸</t>
  </si>
  <si>
    <t>照明开关</t>
  </si>
  <si>
    <t>1、名称：单联开关
2、规格：220V  10A
3、安装方式：嵌墙暗装,下沿距地1300mm</t>
  </si>
  <si>
    <t>1、名称：防水双联开关
2、规格：220V  10A
3、安装方式：嵌墙暗装,下沿距地1300mm</t>
  </si>
  <si>
    <t>1、名称：双联开关
2、规格：220V  10A
3、安装方式：嵌墙暗装,下沿距地1300mm</t>
  </si>
  <si>
    <t>插座</t>
  </si>
  <si>
    <t>1、名称：安全型五孔插座
2、型号：250V  10A
3、安装方式：嵌墙暗装,下沿距地300mm</t>
  </si>
  <si>
    <t>1、名称：单相三孔暗插座
2、型号：250V  10A
3、安装方式：底边距地2m暗装</t>
  </si>
  <si>
    <t>1、名称：防水插座
2、型号：250V  10A
3、安装方式：暗装</t>
  </si>
  <si>
    <t>风扇</t>
  </si>
  <si>
    <t>1、名称：壁式排风扇
2、型号：详见施工图纸设计
3、安装方式：壁装</t>
  </si>
  <si>
    <t>接线盒</t>
  </si>
  <si>
    <t>1、名称：接线盒
2、材质：塑料
3、安装形式：暗装</t>
  </si>
  <si>
    <t>送配电装置系统</t>
  </si>
  <si>
    <t>1、名称：送配电调试
2、电压等级（KV)：1KV</t>
  </si>
  <si>
    <t>系统</t>
  </si>
  <si>
    <t>避雷网</t>
  </si>
  <si>
    <t>1、名称：避雷网
2、规格：40*4扁钢做接闪带
3、本建筑物为三类防雷.屋面的接闪网,带按20mX20m或24mX16m的网格设置
4、屋面上的金属扶梯,金属栏杆及所有金属构件均与避雷网相连接</t>
  </si>
  <si>
    <t>避雷引下线</t>
  </si>
  <si>
    <t>1、名称：引下线
2、规格：利用柱内主筋(&gt;φ16)两根作引下线</t>
  </si>
  <si>
    <t>断接卡子制作、安装</t>
  </si>
  <si>
    <t>1、名称：测试箱
2、规格：距地500mm处设测试卡</t>
  </si>
  <si>
    <t>等电位端子箱、测试板</t>
  </si>
  <si>
    <t>1、名称：局部等电位箱</t>
  </si>
  <si>
    <t>台（块）</t>
  </si>
  <si>
    <t>1、名称：总等电位箱
2、规格：MEB箱设在配电间(距地300mm处明装)</t>
  </si>
  <si>
    <t>接地装置</t>
  </si>
  <si>
    <t>1、名称：接地系统调试</t>
  </si>
  <si>
    <t>系统/组</t>
  </si>
  <si>
    <t>弱电工程</t>
  </si>
  <si>
    <t>配线架</t>
  </si>
  <si>
    <t>1、名称：配线架
2、容量：24口</t>
  </si>
  <si>
    <t>条</t>
  </si>
  <si>
    <t>1、名称：电气配管
2、材质：阻然塑料
3、规格：PC25
4、配置要求：暗配</t>
  </si>
  <si>
    <t>双绞线缆</t>
  </si>
  <si>
    <t>1、名称：网线
2、规格型号：UTP-6</t>
  </si>
  <si>
    <t>电视、电话插座</t>
  </si>
  <si>
    <t>1、名称：无线AP面板
2、技术参数：详见施工图纸设计</t>
  </si>
  <si>
    <t>1、规格型号：86
2、技术参数：详见施工图纸设计
3、安装方式：壁装、暗装</t>
  </si>
  <si>
    <t>给水工程</t>
  </si>
  <si>
    <t>塑料管</t>
  </si>
  <si>
    <t>1、名称：PPR热水管
2、安装部位：室内
3、介质：热水
4、规格、压力等级：DN15
5、连接形式：热熔连接
6、压力试验及吹洗设计要求：管道清洗及消毒</t>
  </si>
  <si>
    <t>1、名称：PPR给水管
2、安装部位：室内
3、介质：冷水
4、规格、压力等级：DN15
5、连接形式：热熔连接
6、压力试验及吹洗设计要求：管道清洗及消毒</t>
  </si>
  <si>
    <t>1、名称：PPR给水管
2、安装部位：室内
3、介质：冷水
4、规格、压力等级：DN20
5、连接形式：热熔连接
6、压力试验及吹洗设计要求：管道清洗及消毒</t>
  </si>
  <si>
    <t>1、名称：PPR给水管
2、安装部位：室内
3、介质：冷水
4、规格、压力等级：DN25
5、连接形式：热熔连接
6、压力试验及吹洗设计要求：管道清洗及消毒</t>
  </si>
  <si>
    <t>1、名称：PPR给水管
2、安装部位：室内
3、介质：冷水
4、规格、压力等级：DN32
5、连接形式：热熔连接
6、压力试验及吹洗设计要求：管道清洗及消毒</t>
  </si>
  <si>
    <t>1、名称：PPR给水管
2、安装部位：室内
3、介质：冷水
4、规格、压力等级：DN40
5、连接形式：热熔连接
6、压力试验及吹洗设计要求：管道清洗及消毒</t>
  </si>
  <si>
    <t>1、名称：PPR给水管
2、安装部位：室内
3、介质：冷水
4、规格、压力等级：DN50
5、连接形式：热熔连接
6、压力试验及吹洗设计要求：管道清洗及消毒</t>
  </si>
  <si>
    <t>1、名称：PPR给水管
2、安装部位：室内
3、介质：冷水
4、规格、压力等级：DN65
5、连接形式：热熔连接
6、压力试验及吹洗设计要求：管道清洗及消毒</t>
  </si>
  <si>
    <t>复合管</t>
  </si>
  <si>
    <t>1、名称：钢丝网骨架复合管
2、安装部位：室内
3、介质：冷水
4、规格、压力等级：DN65
5、连接形式：螺纹
6、压力试验及吹洗设计要求：消毒冲洗、压力试验</t>
  </si>
  <si>
    <t>焊接法兰阀门</t>
  </si>
  <si>
    <t>1、类型：闸阀
2、规格、压力等级：DN65
3、焊接方法：法兰连接</t>
  </si>
  <si>
    <t>水表</t>
  </si>
  <si>
    <t>1、安装部位(室内外）：室外
2、型号、规格：LXS-50F
3、连接形式：螺纹</t>
  </si>
  <si>
    <t>组</t>
  </si>
  <si>
    <t>螺纹阀门</t>
  </si>
  <si>
    <t>1、类型：止回阀
2、规格、压力等级：DN15</t>
  </si>
  <si>
    <t>1、类型：截止阀
2、规格、压力等级：DN15</t>
  </si>
  <si>
    <t>大便器</t>
  </si>
  <si>
    <t>1、名称：自闭式冲洗阀蹲式大便器
2、规格、类型：陶瓷
3、组装形式：成品
4、附件名称、数量：包含所需附件
5、材料详见国标09S304/87</t>
  </si>
  <si>
    <t>洗脸盆</t>
  </si>
  <si>
    <t>1、材质：台下式洗脸盆
2、规格、类型：陶瓷
3、组装形式：成品
4、附件名称、数量：符合设计要求
5、材料详见国标09S304/52</t>
  </si>
  <si>
    <t>其他成品卫生器具</t>
  </si>
  <si>
    <t>1、名称：污水池（乙型）
2、组装形式：成品
3、附件名称、数量：包含所需附件
4、材料详见国标09S304/20</t>
  </si>
  <si>
    <t>排水工程</t>
  </si>
  <si>
    <t>1、硬聚氯乙烯(PVC-U)实壁排水管
2、安装部位：室内
3、介质：生活排水
4、规格、压力等级：De50
5、连接形式：承插粘接连接</t>
  </si>
  <si>
    <t>1、硬聚氯乙烯(PVC-U)实壁排水管
2、安装部位：室内
3、介质：生活排水
4、规格、压力等级：De75
5、连接形式：承插粘接连接</t>
  </si>
  <si>
    <t>1、硬聚氯乙烯(PVC-U)实壁排水管
2、安装部位：室内
3、介质：生活排水
4、规格、压力等级：De110
5、连接形式：承插粘接连接</t>
  </si>
  <si>
    <t>给、排水附（配）件</t>
  </si>
  <si>
    <t>1、名称：地漏
2、型号、规格：DN50
3、不锈钢箅子</t>
  </si>
  <si>
    <t>个（组）</t>
  </si>
  <si>
    <t>消防工程</t>
  </si>
  <si>
    <t>灭火器</t>
  </si>
  <si>
    <t>1、名称：灭火器箱</t>
  </si>
  <si>
    <t>具</t>
  </si>
  <si>
    <t>1、名称：灭火器
2、规格、型号：磷酸铵盐干粉灭火器MF/ABC3</t>
  </si>
  <si>
    <t>脚手架搭拆</t>
  </si>
  <si>
    <t>1、脚手架费用</t>
  </si>
  <si>
    <t>四</t>
  </si>
  <si>
    <t>门房安装工程</t>
  </si>
  <si>
    <t>1、名称：N1
2、安装方式：暗装
3、具体详见图纸、图集、答疑、招标文件、政府相关文件、规范等其他资料，满足验收要求
4、成套箱体安装</t>
  </si>
  <si>
    <t>1、名称：电气配管
2、材质：焊接钢管
3、规格：SC40
4、配置要求：暗配</t>
  </si>
  <si>
    <t>接地母线</t>
  </si>
  <si>
    <t>1、名称：接地母线安装
2、材质：热镀锌扁铁
3、规格：4*40mm</t>
  </si>
  <si>
    <t>均压环</t>
  </si>
  <si>
    <t>1、名称：接地线安装
2、材质：利用梁内主筋</t>
  </si>
  <si>
    <t>1、名称：电气配管
2、材质：SC
3、规格：DN20
4、配置要求：暗配</t>
  </si>
  <si>
    <t>1、名称：接线盒
2、材质：钢质</t>
  </si>
  <si>
    <t>总价(元)</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</si>
</sst>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Red]\(0.00\)"/>
    <numFmt numFmtId="177" formatCode="0.00_ "/>
  </numFmts>
  <fonts count="38">
    <font>
      <sz val="11"/>
      <color theme="1"/>
      <name val="宋体"/>
      <charset val="134"/>
      <scheme val="minor"/>
    </font>
    <font>
      <sz val="11"/>
      <color theme="1"/>
      <name val="宋体"/>
      <charset val="134"/>
      <scheme val="minor"/>
    </font>
    <font>
      <sz val="10"/>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indexed="8"/>
      <name val="宋体"/>
      <charset val="134"/>
    </font>
    <font>
      <b/>
      <sz val="10"/>
      <color indexed="8"/>
      <name val="宋体"/>
      <charset val="134"/>
    </font>
    <font>
      <sz val="10.5"/>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i/>
      <sz val="11"/>
      <color rgb="FF7F7F7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0"/>
      <name val="宋体"/>
      <charset val="134"/>
    </font>
    <font>
      <sz val="12"/>
      <name val="宋体"/>
      <charset val="134"/>
    </font>
    <font>
      <u/>
      <sz val="11"/>
      <color rgb="FF0000FF"/>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
      <sz val="10"/>
      <name val="Arial"/>
      <charset val="134"/>
    </font>
    <font>
      <sz val="11"/>
      <color rgb="FF9C6500"/>
      <name val="宋体"/>
      <charset val="0"/>
      <scheme val="minor"/>
    </font>
    <font>
      <b/>
      <sz val="11"/>
      <color rgb="FF3F3F3F"/>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s>
  <borders count="2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medium">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auto="1"/>
      </left>
      <right style="thin">
        <color auto="1"/>
      </right>
      <top/>
      <bottom/>
      <diagonal/>
    </border>
    <border>
      <left style="thin">
        <color auto="1"/>
      </left>
      <right/>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74">
    <xf numFmtId="0" fontId="0" fillId="0" borderId="0"/>
    <xf numFmtId="0" fontId="27" fillId="0" borderId="0"/>
    <xf numFmtId="42" fontId="0" fillId="0" borderId="0" applyFont="0" applyFill="0" applyBorder="0" applyAlignment="0" applyProtection="0">
      <alignment vertical="center"/>
    </xf>
    <xf numFmtId="0" fontId="18" fillId="10" borderId="0" applyNumberFormat="0" applyBorder="0" applyAlignment="0" applyProtection="0">
      <alignment vertical="center"/>
    </xf>
    <xf numFmtId="0" fontId="22" fillId="7"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5" fillId="14"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9" fontId="27" fillId="0" borderId="0" applyFont="0" applyFill="0" applyBorder="0" applyAlignment="0" applyProtection="0">
      <alignment vertical="center"/>
    </xf>
    <xf numFmtId="0" fontId="1" fillId="0" borderId="0"/>
    <xf numFmtId="0" fontId="0" fillId="3" borderId="21" applyNumberFormat="0" applyFont="0" applyAlignment="0" applyProtection="0">
      <alignment vertical="center"/>
    </xf>
    <xf numFmtId="0" fontId="25" fillId="17"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0" borderId="0"/>
    <xf numFmtId="0" fontId="16" fillId="0" borderId="0" applyNumberFormat="0" applyFill="0" applyBorder="0" applyAlignment="0" applyProtection="0">
      <alignment vertical="center"/>
    </xf>
    <xf numFmtId="0" fontId="33" fillId="0" borderId="25" applyNumberFormat="0" applyFill="0" applyAlignment="0" applyProtection="0">
      <alignment vertical="center"/>
    </xf>
    <xf numFmtId="0" fontId="24" fillId="0" borderId="25" applyNumberFormat="0" applyFill="0" applyAlignment="0" applyProtection="0">
      <alignment vertical="center"/>
    </xf>
    <xf numFmtId="0" fontId="25" fillId="16" borderId="0" applyNumberFormat="0" applyBorder="0" applyAlignment="0" applyProtection="0">
      <alignment vertical="center"/>
    </xf>
    <xf numFmtId="0" fontId="19" fillId="0" borderId="22" applyNumberFormat="0" applyFill="0" applyAlignment="0" applyProtection="0">
      <alignment vertical="center"/>
    </xf>
    <xf numFmtId="0" fontId="25" fillId="20" borderId="0" applyNumberFormat="0" applyBorder="0" applyAlignment="0" applyProtection="0">
      <alignment vertical="center"/>
    </xf>
    <xf numFmtId="0" fontId="36" fillId="6" borderId="28" applyNumberFormat="0" applyAlignment="0" applyProtection="0">
      <alignment vertical="center"/>
    </xf>
    <xf numFmtId="0" fontId="21" fillId="6" borderId="23" applyNumberFormat="0" applyAlignment="0" applyProtection="0">
      <alignment vertical="center"/>
    </xf>
    <xf numFmtId="0" fontId="23" fillId="9" borderId="24" applyNumberFormat="0" applyAlignment="0" applyProtection="0">
      <alignment vertical="center"/>
    </xf>
    <xf numFmtId="0" fontId="18" fillId="23" borderId="0" applyNumberFormat="0" applyBorder="0" applyAlignment="0" applyProtection="0">
      <alignment vertical="center"/>
    </xf>
    <xf numFmtId="0" fontId="25" fillId="26" borderId="0" applyNumberFormat="0" applyBorder="0" applyAlignment="0" applyProtection="0">
      <alignment vertical="center"/>
    </xf>
    <xf numFmtId="0" fontId="32" fillId="0" borderId="27" applyNumberFormat="0" applyFill="0" applyAlignment="0" applyProtection="0">
      <alignment vertical="center"/>
    </xf>
    <xf numFmtId="0" fontId="31" fillId="0" borderId="26" applyNumberFormat="0" applyFill="0" applyAlignment="0" applyProtection="0">
      <alignment vertical="center"/>
    </xf>
    <xf numFmtId="0" fontId="37" fillId="25" borderId="0" applyNumberFormat="0" applyBorder="0" applyAlignment="0" applyProtection="0">
      <alignment vertical="center"/>
    </xf>
    <xf numFmtId="0" fontId="35" fillId="22" borderId="0" applyNumberFormat="0" applyBorder="0" applyAlignment="0" applyProtection="0">
      <alignment vertical="center"/>
    </xf>
    <xf numFmtId="0" fontId="18" fillId="28" borderId="0" applyNumberFormat="0" applyBorder="0" applyAlignment="0" applyProtection="0">
      <alignment vertical="center"/>
    </xf>
    <xf numFmtId="0" fontId="25" fillId="12" borderId="0" applyNumberFormat="0" applyBorder="0" applyAlignment="0" applyProtection="0">
      <alignment vertical="center"/>
    </xf>
    <xf numFmtId="0" fontId="18" fillId="24" borderId="0" applyNumberFormat="0" applyBorder="0" applyAlignment="0" applyProtection="0">
      <alignment vertical="center"/>
    </xf>
    <xf numFmtId="0" fontId="18" fillId="21" borderId="0" applyNumberFormat="0" applyBorder="0" applyAlignment="0" applyProtection="0">
      <alignment vertical="center"/>
    </xf>
    <xf numFmtId="0" fontId="18" fillId="4" borderId="0" applyNumberFormat="0" applyBorder="0" applyAlignment="0" applyProtection="0">
      <alignment vertical="center"/>
    </xf>
    <xf numFmtId="9" fontId="1" fillId="0" borderId="0" applyFont="0" applyFill="0" applyBorder="0" applyAlignment="0" applyProtection="0">
      <alignment vertical="center"/>
    </xf>
    <xf numFmtId="0" fontId="18" fillId="11" borderId="0" applyNumberFormat="0" applyBorder="0" applyAlignment="0" applyProtection="0">
      <alignment vertical="center"/>
    </xf>
    <xf numFmtId="0" fontId="25" fillId="18" borderId="0" applyNumberFormat="0" applyBorder="0" applyAlignment="0" applyProtection="0">
      <alignment vertical="center"/>
    </xf>
    <xf numFmtId="0" fontId="27" fillId="0" borderId="0">
      <alignment vertical="center"/>
    </xf>
    <xf numFmtId="0" fontId="25" fillId="30" borderId="0" applyNumberFormat="0" applyBorder="0" applyAlignment="0" applyProtection="0">
      <alignment vertical="center"/>
    </xf>
    <xf numFmtId="0" fontId="18" fillId="32" borderId="0" applyNumberFormat="0" applyBorder="0" applyAlignment="0" applyProtection="0">
      <alignment vertical="center"/>
    </xf>
    <xf numFmtId="0" fontId="18" fillId="29" borderId="0" applyNumberFormat="0" applyBorder="0" applyAlignment="0" applyProtection="0">
      <alignment vertical="center"/>
    </xf>
    <xf numFmtId="0" fontId="27" fillId="0" borderId="0">
      <alignment vertical="center"/>
    </xf>
    <xf numFmtId="0" fontId="25" fillId="15" borderId="0" applyNumberFormat="0" applyBorder="0" applyAlignment="0" applyProtection="0">
      <alignment vertical="center"/>
    </xf>
    <xf numFmtId="0" fontId="34" fillId="0" borderId="0"/>
    <xf numFmtId="0" fontId="18" fillId="27" borderId="0" applyNumberFormat="0" applyBorder="0" applyAlignment="0" applyProtection="0">
      <alignment vertical="center"/>
    </xf>
    <xf numFmtId="0" fontId="25" fillId="13" borderId="0" applyNumberFormat="0" applyBorder="0" applyAlignment="0" applyProtection="0">
      <alignment vertical="center"/>
    </xf>
    <xf numFmtId="0" fontId="25" fillId="33" borderId="0" applyNumberFormat="0" applyBorder="0" applyAlignment="0" applyProtection="0">
      <alignment vertical="center"/>
    </xf>
    <xf numFmtId="0" fontId="34" fillId="0" borderId="0"/>
    <xf numFmtId="0" fontId="27" fillId="0" borderId="0">
      <alignment vertical="center"/>
    </xf>
    <xf numFmtId="0" fontId="18" fillId="31" borderId="0" applyNumberFormat="0" applyBorder="0" applyAlignment="0" applyProtection="0">
      <alignment vertical="center"/>
    </xf>
    <xf numFmtId="0" fontId="27" fillId="0" borderId="0">
      <alignment vertical="center"/>
    </xf>
    <xf numFmtId="0" fontId="25" fillId="19" borderId="0" applyNumberFormat="0" applyBorder="0" applyAlignment="0" applyProtection="0">
      <alignment vertical="center"/>
    </xf>
    <xf numFmtId="0" fontId="34" fillId="0" borderId="0">
      <alignment vertical="center"/>
    </xf>
    <xf numFmtId="0" fontId="27" fillId="0" borderId="0" applyProtection="0">
      <alignment vertical="center"/>
    </xf>
    <xf numFmtId="0" fontId="34" fillId="0" borderId="0"/>
    <xf numFmtId="0" fontId="1" fillId="0" borderId="0">
      <alignment vertical="center"/>
    </xf>
    <xf numFmtId="0" fontId="1" fillId="0" borderId="0">
      <alignment vertical="center"/>
    </xf>
    <xf numFmtId="0" fontId="27" fillId="0" borderId="0">
      <alignment vertical="center"/>
    </xf>
    <xf numFmtId="0" fontId="1" fillId="0" borderId="0"/>
    <xf numFmtId="0" fontId="27" fillId="0" borderId="0">
      <alignment vertical="center"/>
    </xf>
    <xf numFmtId="0" fontId="27" fillId="0" borderId="0" applyProtection="0">
      <alignment vertical="center"/>
    </xf>
    <xf numFmtId="0" fontId="1" fillId="0" borderId="0">
      <alignment vertical="center"/>
    </xf>
    <xf numFmtId="0" fontId="27" fillId="0" borderId="0" applyProtection="0">
      <alignment vertical="center"/>
    </xf>
    <xf numFmtId="0" fontId="27" fillId="0" borderId="0" applyProtection="0">
      <alignment vertical="center"/>
    </xf>
    <xf numFmtId="43" fontId="27" fillId="0" borderId="0" applyFont="0" applyFill="0" applyBorder="0" applyAlignment="0" applyProtection="0">
      <alignment vertical="center"/>
    </xf>
    <xf numFmtId="43" fontId="1" fillId="0" borderId="0" applyFont="0" applyFill="0" applyBorder="0" applyAlignment="0" applyProtection="0">
      <alignment vertical="center"/>
    </xf>
  </cellStyleXfs>
  <cellXfs count="91">
    <xf numFmtId="0" fontId="0" fillId="0" borderId="0" xfId="0"/>
    <xf numFmtId="0" fontId="1" fillId="0" borderId="0" xfId="0" applyFont="1" applyProtection="1">
      <protection hidden="1"/>
    </xf>
    <xf numFmtId="0" fontId="2"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3" fillId="0" borderId="0"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177" fontId="4" fillId="0" borderId="2" xfId="0" applyNumberFormat="1" applyFont="1" applyFill="1" applyBorder="1" applyAlignment="1" applyProtection="1">
      <alignment horizontal="center" vertical="center" wrapText="1"/>
      <protection hidden="1"/>
    </xf>
    <xf numFmtId="177" fontId="4" fillId="0" borderId="2" xfId="0" applyNumberFormat="1" applyFont="1" applyBorder="1" applyAlignment="1" applyProtection="1">
      <alignment horizontal="center" vertical="center" wrapText="1"/>
      <protection hidden="1"/>
    </xf>
    <xf numFmtId="177" fontId="4" fillId="0" borderId="3" xfId="0" applyNumberFormat="1" applyFont="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177" fontId="4" fillId="0" borderId="4" xfId="0" applyNumberFormat="1" applyFont="1" applyFill="1" applyBorder="1" applyAlignment="1" applyProtection="1">
      <alignment horizontal="center" vertical="center" wrapText="1"/>
      <protection hidden="1"/>
    </xf>
    <xf numFmtId="177" fontId="4" fillId="0" borderId="4" xfId="0" applyNumberFormat="1" applyFont="1" applyBorder="1" applyAlignment="1" applyProtection="1">
      <alignment horizontal="center" vertical="center" wrapText="1"/>
      <protection hidden="1"/>
    </xf>
    <xf numFmtId="10" fontId="5" fillId="2" borderId="3" xfId="65" applyNumberFormat="1" applyFont="1" applyFill="1" applyBorder="1" applyAlignment="1" applyProtection="1">
      <alignment horizontal="center" vertical="center" wrapText="1"/>
      <protection locked="0"/>
    </xf>
    <xf numFmtId="0" fontId="4" fillId="0" borderId="3" xfId="0" applyFont="1" applyBorder="1" applyAlignment="1" applyProtection="1">
      <alignment horizontal="center" vertical="center"/>
      <protection hidden="1"/>
    </xf>
    <xf numFmtId="0" fontId="4" fillId="0" borderId="5"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3" xfId="0" applyFont="1" applyBorder="1" applyAlignment="1" applyProtection="1">
      <alignment horizontal="center" vertical="center" wrapText="1"/>
      <protection hidden="1"/>
    </xf>
    <xf numFmtId="0" fontId="4" fillId="0" borderId="3" xfId="0" applyFont="1" applyBorder="1" applyAlignment="1" applyProtection="1">
      <alignment vertical="center" wrapText="1"/>
      <protection hidden="1"/>
    </xf>
    <xf numFmtId="0" fontId="2" fillId="0" borderId="3" xfId="0" applyFont="1" applyBorder="1" applyAlignment="1" applyProtection="1">
      <alignment horizontal="center" vertical="center"/>
      <protection hidden="1"/>
    </xf>
    <xf numFmtId="0" fontId="6" fillId="0" borderId="7" xfId="0" applyFont="1" applyBorder="1" applyAlignment="1">
      <alignment horizontal="left" vertical="center" wrapText="1" readingOrder="1"/>
    </xf>
    <xf numFmtId="0" fontId="6" fillId="0" borderId="7" xfId="0" applyFont="1" applyBorder="1" applyAlignment="1">
      <alignment horizontal="center" vertical="center" wrapText="1" readingOrder="1"/>
    </xf>
    <xf numFmtId="177" fontId="2" fillId="0" borderId="4" xfId="0" applyNumberFormat="1" applyFont="1" applyBorder="1" applyAlignment="1" applyProtection="1">
      <alignment horizontal="center" vertical="center" wrapText="1"/>
      <protection hidden="1"/>
    </xf>
    <xf numFmtId="0" fontId="4" fillId="0" borderId="8" xfId="0" applyFont="1" applyBorder="1" applyAlignment="1" applyProtection="1">
      <alignment horizontal="center" vertical="center" wrapText="1"/>
      <protection hidden="1"/>
    </xf>
    <xf numFmtId="0" fontId="6" fillId="0" borderId="9" xfId="0" applyFont="1" applyBorder="1" applyAlignment="1">
      <alignment horizontal="left" vertical="center" wrapText="1" readingOrder="1"/>
    </xf>
    <xf numFmtId="0" fontId="6" fillId="0" borderId="9" xfId="0" applyFont="1" applyBorder="1" applyAlignment="1">
      <alignment horizontal="center" vertical="center" wrapText="1" readingOrder="1"/>
    </xf>
    <xf numFmtId="0" fontId="6" fillId="0" borderId="10" xfId="0" applyFont="1" applyBorder="1" applyAlignment="1">
      <alignment horizontal="left" vertical="center" wrapText="1" readingOrder="1"/>
    </xf>
    <xf numFmtId="177" fontId="2" fillId="0" borderId="3" xfId="0" applyNumberFormat="1" applyFont="1" applyBorder="1" applyAlignment="1" applyProtection="1">
      <alignment horizontal="center" vertical="center" wrapText="1"/>
      <protection hidden="1"/>
    </xf>
    <xf numFmtId="0" fontId="6" fillId="0" borderId="3" xfId="0" applyFont="1" applyBorder="1" applyAlignment="1">
      <alignment horizontal="left" vertical="center" wrapText="1" readingOrder="1"/>
    </xf>
    <xf numFmtId="0" fontId="6" fillId="0" borderId="11" xfId="0" applyFont="1" applyBorder="1" applyAlignment="1">
      <alignment horizontal="center" vertical="center" wrapText="1" readingOrder="1"/>
    </xf>
    <xf numFmtId="0" fontId="6" fillId="0" borderId="12" xfId="0" applyFont="1" applyBorder="1" applyAlignment="1">
      <alignment horizontal="center" vertical="center" wrapText="1" readingOrder="1"/>
    </xf>
    <xf numFmtId="0" fontId="6" fillId="0" borderId="10" xfId="0" applyFont="1" applyBorder="1" applyAlignment="1">
      <alignment horizontal="center" vertical="center" wrapText="1" readingOrder="1"/>
    </xf>
    <xf numFmtId="0" fontId="6" fillId="0" borderId="3" xfId="0" applyFont="1" applyBorder="1" applyAlignment="1">
      <alignment horizontal="center" vertical="center" wrapText="1" readingOrder="1"/>
    </xf>
    <xf numFmtId="0" fontId="6" fillId="0" borderId="9" xfId="0" applyNumberFormat="1" applyFont="1" applyBorder="1" applyAlignment="1">
      <alignment horizontal="center" vertical="center" wrapText="1" readingOrder="1"/>
    </xf>
    <xf numFmtId="177" fontId="2" fillId="0" borderId="2" xfId="0" applyNumberFormat="1" applyFont="1" applyBorder="1" applyAlignment="1" applyProtection="1">
      <alignment horizontal="center" vertical="center" wrapText="1"/>
      <protection hidden="1"/>
    </xf>
    <xf numFmtId="0" fontId="6" fillId="0" borderId="13" xfId="0" applyFont="1" applyBorder="1" applyAlignment="1">
      <alignment horizontal="left" vertical="center" wrapText="1" readingOrder="1"/>
    </xf>
    <xf numFmtId="0" fontId="7" fillId="0" borderId="13" xfId="0" applyFont="1" applyBorder="1" applyAlignment="1">
      <alignment horizontal="left" vertical="center" wrapText="1" readingOrder="1"/>
    </xf>
    <xf numFmtId="0" fontId="7" fillId="0" borderId="13" xfId="0" applyFont="1" applyBorder="1" applyAlignment="1">
      <alignment horizontal="center" vertical="center" wrapText="1" readingOrder="1"/>
    </xf>
    <xf numFmtId="0" fontId="6" fillId="0" borderId="13" xfId="0" applyFont="1" applyBorder="1" applyAlignment="1">
      <alignment horizontal="center" vertical="center" wrapText="1" readingOrder="1"/>
    </xf>
    <xf numFmtId="0" fontId="6" fillId="0" borderId="14" xfId="0" applyFont="1" applyBorder="1" applyAlignment="1">
      <alignment horizontal="left" vertical="center" wrapText="1" readingOrder="1"/>
    </xf>
    <xf numFmtId="0" fontId="6" fillId="0" borderId="14" xfId="0" applyFont="1" applyBorder="1" applyAlignment="1">
      <alignment horizontal="center" vertical="center" wrapText="1" readingOrder="1"/>
    </xf>
    <xf numFmtId="0" fontId="2" fillId="0" borderId="2" xfId="0" applyFont="1" applyBorder="1" applyAlignment="1" applyProtection="1">
      <alignment horizontal="left" vertical="top" wrapText="1"/>
      <protection hidden="1"/>
    </xf>
    <xf numFmtId="0" fontId="2" fillId="0" borderId="15" xfId="0" applyFont="1" applyBorder="1" applyAlignment="1" applyProtection="1">
      <alignment horizontal="left" vertical="top" wrapText="1"/>
      <protection hidden="1"/>
    </xf>
    <xf numFmtId="0" fontId="2" fillId="0" borderId="4" xfId="0" applyFont="1" applyBorder="1" applyAlignment="1" applyProtection="1">
      <alignment horizontal="left" vertical="top" wrapText="1"/>
      <protection hidden="1"/>
    </xf>
    <xf numFmtId="0" fontId="2" fillId="0" borderId="3" xfId="0" applyFont="1" applyBorder="1" applyAlignment="1" applyProtection="1">
      <alignment vertical="top" wrapText="1"/>
      <protection hidden="1"/>
    </xf>
    <xf numFmtId="0" fontId="4" fillId="0" borderId="3" xfId="0" applyFont="1" applyBorder="1" applyAlignment="1" applyProtection="1">
      <alignment vertical="top" wrapText="1"/>
      <protection hidden="1"/>
    </xf>
    <xf numFmtId="0" fontId="4" fillId="0" borderId="16" xfId="0" applyFont="1" applyBorder="1" applyAlignment="1" applyProtection="1">
      <alignment horizontal="center" vertical="center"/>
      <protection hidden="1"/>
    </xf>
    <xf numFmtId="0" fontId="4" fillId="0" borderId="0" xfId="0" applyFont="1" applyBorder="1" applyAlignment="1" applyProtection="1">
      <alignment horizontal="center" vertical="center"/>
      <protection hidden="1"/>
    </xf>
    <xf numFmtId="0" fontId="4" fillId="0" borderId="17" xfId="0" applyFont="1" applyBorder="1" applyAlignment="1" applyProtection="1">
      <alignment horizontal="center" vertical="center"/>
      <protection hidden="1"/>
    </xf>
    <xf numFmtId="0" fontId="2" fillId="0" borderId="2" xfId="0" applyFont="1" applyBorder="1" applyAlignment="1" applyProtection="1">
      <alignment horizontal="center" vertical="center"/>
      <protection hidden="1"/>
    </xf>
    <xf numFmtId="0" fontId="8" fillId="0" borderId="3" xfId="0" applyFont="1" applyBorder="1" applyAlignment="1">
      <alignment horizontal="center" vertical="center" wrapText="1" readingOrder="1"/>
    </xf>
    <xf numFmtId="0" fontId="4" fillId="0" borderId="18" xfId="0" applyFont="1" applyBorder="1" applyAlignment="1" applyProtection="1">
      <alignment horizontal="center" vertical="center"/>
      <protection hidden="1"/>
    </xf>
    <xf numFmtId="0" fontId="4" fillId="0" borderId="1" xfId="0" applyFont="1" applyBorder="1" applyAlignment="1" applyProtection="1">
      <alignment horizontal="center" vertical="center"/>
      <protection hidden="1"/>
    </xf>
    <xf numFmtId="0" fontId="4" fillId="0" borderId="19" xfId="0" applyFont="1" applyBorder="1" applyAlignment="1" applyProtection="1">
      <alignment horizontal="center" vertical="center"/>
      <protection hidden="1"/>
    </xf>
    <xf numFmtId="0" fontId="6" fillId="0" borderId="9" xfId="0" applyFont="1" applyBorder="1" applyAlignment="1">
      <alignment horizontal="right" vertical="center" wrapText="1" readingOrder="1"/>
    </xf>
    <xf numFmtId="0" fontId="1" fillId="0" borderId="0" xfId="15"/>
    <xf numFmtId="0" fontId="9" fillId="0" borderId="0" xfId="64" applyFont="1" applyAlignment="1">
      <alignment horizontal="center" vertical="center"/>
    </xf>
    <xf numFmtId="0" fontId="10" fillId="0" borderId="1" xfId="64" applyFont="1" applyBorder="1" applyAlignment="1">
      <alignment horizontal="center" vertical="center"/>
    </xf>
    <xf numFmtId="0" fontId="10" fillId="0" borderId="3" xfId="64" applyFont="1" applyBorder="1" applyAlignment="1">
      <alignment horizontal="center" vertical="center"/>
    </xf>
    <xf numFmtId="0" fontId="10" fillId="0" borderId="5" xfId="64" applyFont="1" applyBorder="1" applyAlignment="1">
      <alignment horizontal="center" vertical="center" wrapText="1"/>
    </xf>
    <xf numFmtId="0" fontId="10" fillId="0" borderId="6" xfId="64" applyFont="1" applyBorder="1" applyAlignment="1">
      <alignment horizontal="center" vertical="center" wrapText="1"/>
    </xf>
    <xf numFmtId="0" fontId="10" fillId="0" borderId="8" xfId="64" applyFont="1" applyBorder="1" applyAlignment="1">
      <alignment horizontal="center" vertical="center" wrapText="1"/>
    </xf>
    <xf numFmtId="0" fontId="10" fillId="0" borderId="2" xfId="64" applyFont="1" applyBorder="1" applyAlignment="1">
      <alignment horizontal="center" vertical="center"/>
    </xf>
    <xf numFmtId="43" fontId="10" fillId="0" borderId="5" xfId="73" applyFont="1" applyBorder="1" applyAlignment="1">
      <alignment horizontal="center" vertical="center"/>
    </xf>
    <xf numFmtId="43" fontId="10" fillId="0" borderId="6" xfId="73" applyFont="1" applyBorder="1" applyAlignment="1">
      <alignment horizontal="center" vertical="center"/>
    </xf>
    <xf numFmtId="43" fontId="10" fillId="0" borderId="8" xfId="73" applyFont="1" applyBorder="1" applyAlignment="1">
      <alignment horizontal="center" vertical="center"/>
    </xf>
    <xf numFmtId="0" fontId="10" fillId="0" borderId="4" xfId="64" applyFont="1" applyBorder="1" applyAlignment="1">
      <alignment horizontal="center" vertical="center"/>
    </xf>
    <xf numFmtId="43" fontId="10" fillId="0" borderId="3" xfId="73" applyFont="1" applyBorder="1" applyAlignment="1">
      <alignment horizontal="center" vertical="center"/>
    </xf>
    <xf numFmtId="0" fontId="1" fillId="0" borderId="3" xfId="64" applyBorder="1" applyAlignment="1">
      <alignment horizontal="center" vertical="center"/>
    </xf>
    <xf numFmtId="0" fontId="0" fillId="0" borderId="3" xfId="64" applyFont="1" applyBorder="1" applyAlignment="1">
      <alignment horizontal="center" vertical="center"/>
    </xf>
    <xf numFmtId="9" fontId="5" fillId="2" borderId="3" xfId="64" applyNumberFormat="1" applyFont="1" applyFill="1" applyBorder="1" applyAlignment="1">
      <alignment horizontal="center" vertical="center"/>
    </xf>
    <xf numFmtId="176" fontId="1" fillId="0" borderId="5" xfId="64" applyNumberFormat="1" applyBorder="1" applyAlignment="1">
      <alignment horizontal="center" vertical="center"/>
    </xf>
    <xf numFmtId="176" fontId="1" fillId="0" borderId="8" xfId="64" applyNumberFormat="1" applyBorder="1" applyAlignment="1">
      <alignment horizontal="center" vertical="center"/>
    </xf>
    <xf numFmtId="43" fontId="11" fillId="0" borderId="3" xfId="73" applyFont="1" applyBorder="1" applyAlignment="1">
      <alignment horizontal="center" vertical="center" wrapText="1"/>
    </xf>
    <xf numFmtId="0" fontId="11" fillId="0" borderId="20" xfId="15" applyFont="1" applyBorder="1" applyAlignment="1">
      <alignment horizontal="left"/>
    </xf>
    <xf numFmtId="0" fontId="10" fillId="0" borderId="0" xfId="15" applyFont="1"/>
    <xf numFmtId="0" fontId="12" fillId="0" borderId="0" xfId="67" applyNumberFormat="1" applyFont="1" applyFill="1" applyBorder="1" applyAlignment="1" applyProtection="1">
      <alignment horizontal="center" vertical="center" wrapText="1"/>
    </xf>
    <xf numFmtId="0" fontId="13" fillId="0" borderId="0" xfId="67" applyNumberFormat="1" applyFont="1" applyFill="1" applyBorder="1" applyAlignment="1" applyProtection="1">
      <alignment horizontal="center" vertical="center"/>
    </xf>
    <xf numFmtId="0" fontId="14" fillId="0" borderId="0" xfId="67" applyNumberFormat="1" applyFont="1" applyFill="1" applyBorder="1" applyAlignment="1" applyProtection="1">
      <alignment horizontal="right"/>
    </xf>
    <xf numFmtId="0" fontId="14" fillId="0" borderId="1" xfId="67" applyNumberFormat="1" applyFont="1" applyFill="1" applyBorder="1" applyAlignment="1" applyProtection="1">
      <alignment horizontal="center" wrapText="1"/>
    </xf>
    <xf numFmtId="0" fontId="14" fillId="0" borderId="0" xfId="67" applyNumberFormat="1" applyFont="1" applyFill="1" applyBorder="1" applyAlignment="1" applyProtection="1">
      <alignment horizontal="left"/>
    </xf>
    <xf numFmtId="0" fontId="14" fillId="0" borderId="0" xfId="67" applyFont="1" applyAlignment="1">
      <alignment vertical="center"/>
    </xf>
    <xf numFmtId="0" fontId="14" fillId="0" borderId="0" xfId="67" applyNumberFormat="1" applyFont="1" applyFill="1" applyBorder="1" applyAlignment="1" applyProtection="1"/>
    <xf numFmtId="0" fontId="14" fillId="0" borderId="20" xfId="67" applyNumberFormat="1" applyFont="1" applyFill="1" applyBorder="1" applyAlignment="1" applyProtection="1"/>
    <xf numFmtId="57" fontId="15" fillId="0" borderId="1" xfId="67" applyNumberFormat="1" applyFont="1" applyBorder="1" applyAlignment="1">
      <alignment horizontal="center"/>
    </xf>
    <xf numFmtId="0" fontId="14"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topLeftCell="A5" workbookViewId="0">
      <selection activeCell="C8" sqref="C8:F8"/>
    </sheetView>
  </sheetViews>
  <sheetFormatPr defaultColWidth="9" defaultRowHeight="14" outlineLevelCol="7"/>
  <cols>
    <col min="8" max="8" width="14.6272727272727" customWidth="1"/>
  </cols>
  <sheetData>
    <row r="1" ht="131.45" customHeight="1" spans="1:8">
      <c r="A1" s="81" t="s">
        <v>0</v>
      </c>
      <c r="B1" s="81"/>
      <c r="C1" s="81"/>
      <c r="D1" s="81"/>
      <c r="E1" s="81"/>
      <c r="F1" s="81"/>
      <c r="G1" s="81"/>
      <c r="H1" s="81"/>
    </row>
    <row r="2" spans="1:8">
      <c r="A2" s="82" t="s">
        <v>1</v>
      </c>
      <c r="B2" s="82"/>
      <c r="C2" s="82"/>
      <c r="D2" s="82"/>
      <c r="E2" s="82"/>
      <c r="F2" s="82"/>
      <c r="G2" s="82"/>
      <c r="H2" s="82"/>
    </row>
    <row r="3" spans="1:8">
      <c r="A3" s="82"/>
      <c r="B3" s="82"/>
      <c r="C3" s="82"/>
      <c r="D3" s="82"/>
      <c r="E3" s="82"/>
      <c r="F3" s="82"/>
      <c r="G3" s="82"/>
      <c r="H3" s="82"/>
    </row>
    <row r="4" ht="310.35" customHeight="1" spans="1:8">
      <c r="A4" s="82"/>
      <c r="B4" s="82"/>
      <c r="C4" s="82"/>
      <c r="D4" s="82"/>
      <c r="E4" s="82"/>
      <c r="F4" s="82"/>
      <c r="G4" s="82"/>
      <c r="H4" s="82"/>
    </row>
    <row r="5" ht="38.45" customHeight="1" spans="1:8">
      <c r="A5" s="83" t="s">
        <v>2</v>
      </c>
      <c r="B5" s="83"/>
      <c r="C5" s="84"/>
      <c r="D5" s="84"/>
      <c r="E5" s="84"/>
      <c r="F5" s="84"/>
      <c r="G5" s="85" t="s">
        <v>3</v>
      </c>
      <c r="H5" s="86"/>
    </row>
    <row r="6" ht="38.45" customHeight="1" spans="1:8">
      <c r="A6" s="83" t="s">
        <v>4</v>
      </c>
      <c r="B6" s="83"/>
      <c r="C6" s="84"/>
      <c r="D6" s="84"/>
      <c r="E6" s="84"/>
      <c r="F6" s="84"/>
      <c r="G6" s="85" t="s">
        <v>5</v>
      </c>
      <c r="H6" s="86"/>
    </row>
    <row r="7" ht="38.45" customHeight="1" spans="1:8">
      <c r="A7" s="87"/>
      <c r="B7" s="87"/>
      <c r="C7" s="88"/>
      <c r="D7" s="88"/>
      <c r="E7" s="87"/>
      <c r="F7" s="87"/>
      <c r="G7" s="87"/>
      <c r="H7" s="86"/>
    </row>
    <row r="8" ht="57.6" customHeight="1" spans="1:8">
      <c r="A8" s="83" t="s">
        <v>6</v>
      </c>
      <c r="B8" s="83"/>
      <c r="C8" s="89"/>
      <c r="D8" s="90"/>
      <c r="E8" s="90"/>
      <c r="F8" s="90"/>
      <c r="G8" s="87"/>
      <c r="H8" s="86"/>
    </row>
    <row r="9" ht="28.7" customHeight="1" spans="1:8">
      <c r="A9" s="87"/>
      <c r="B9" s="87"/>
      <c r="C9" s="87"/>
      <c r="D9" s="87"/>
      <c r="E9" s="87"/>
      <c r="F9" s="87"/>
      <c r="G9" s="87"/>
      <c r="H9" s="86"/>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A7" sqref="$A7:$XFD7"/>
    </sheetView>
  </sheetViews>
  <sheetFormatPr defaultColWidth="9" defaultRowHeight="14" outlineLevelCol="6"/>
  <cols>
    <col min="1" max="1" width="9" style="60"/>
    <col min="2" max="2" width="18.2545454545455" style="60" customWidth="1"/>
    <col min="3" max="3" width="8.62727272727273" style="60" customWidth="1"/>
    <col min="4" max="4" width="8.5" style="60" customWidth="1"/>
    <col min="5" max="5" width="7.12727272727273" style="60" customWidth="1"/>
    <col min="6" max="6" width="16.6272727272727" style="60" customWidth="1"/>
    <col min="7" max="7" width="18.6272727272727" style="60" customWidth="1"/>
    <col min="8" max="16384" width="9" style="60"/>
  </cols>
  <sheetData>
    <row r="1" ht="40.15" customHeight="1" spans="1:7">
      <c r="A1" s="61" t="str">
        <f>封面!A1</f>
        <v>
城北驾校公交首末站项目装饰装修专业工程分包
</v>
      </c>
      <c r="B1" s="61"/>
      <c r="C1" s="61"/>
      <c r="D1" s="61"/>
      <c r="E1" s="61"/>
      <c r="F1" s="61"/>
      <c r="G1" s="61"/>
    </row>
    <row r="2" ht="45" customHeight="1" spans="1:7">
      <c r="A2" s="62" t="s">
        <v>7</v>
      </c>
      <c r="B2" s="62"/>
      <c r="C2" s="62"/>
      <c r="D2" s="62"/>
      <c r="E2" s="62"/>
      <c r="F2" s="62"/>
      <c r="G2" s="62"/>
    </row>
    <row r="3" ht="47.45" customHeight="1" spans="1:7">
      <c r="A3" s="63" t="s">
        <v>8</v>
      </c>
      <c r="B3" s="63" t="s">
        <v>9</v>
      </c>
      <c r="C3" s="64" t="s">
        <v>10</v>
      </c>
      <c r="D3" s="65"/>
      <c r="E3" s="65"/>
      <c r="F3" s="66"/>
      <c r="G3" s="63" t="s">
        <v>11</v>
      </c>
    </row>
    <row r="4" ht="47.45" customHeight="1" spans="1:7">
      <c r="A4" s="67">
        <v>1</v>
      </c>
      <c r="B4" s="67" t="s">
        <v>12</v>
      </c>
      <c r="C4" s="68" t="s">
        <v>13</v>
      </c>
      <c r="D4" s="69"/>
      <c r="E4" s="70"/>
      <c r="F4" s="70" t="s">
        <v>14</v>
      </c>
      <c r="G4" s="63"/>
    </row>
    <row r="5" ht="47.45" customHeight="1" spans="1:7">
      <c r="A5" s="71"/>
      <c r="B5" s="71"/>
      <c r="C5" s="68">
        <f>装饰装修!J135</f>
        <v>391773.861891458</v>
      </c>
      <c r="D5" s="69"/>
      <c r="E5" s="70"/>
      <c r="F5" s="70">
        <f>装饰装修!I135</f>
        <v>359425.56136831</v>
      </c>
      <c r="G5" s="72"/>
    </row>
    <row r="6" ht="55.5" customHeight="1" spans="1:7">
      <c r="A6" s="73">
        <v>2</v>
      </c>
      <c r="B6" s="74" t="s">
        <v>15</v>
      </c>
      <c r="C6" s="74" t="s">
        <v>16</v>
      </c>
      <c r="D6" s="75">
        <v>0.09</v>
      </c>
      <c r="E6" s="76">
        <f>C5/(1+D6)*D6</f>
        <v>32348.3005231479</v>
      </c>
      <c r="F6" s="77"/>
      <c r="G6" s="78" t="s">
        <v>17</v>
      </c>
    </row>
    <row r="7" spans="1:7">
      <c r="A7" s="79"/>
      <c r="B7" s="79"/>
      <c r="C7" s="79"/>
      <c r="D7" s="79"/>
      <c r="E7" s="79"/>
      <c r="F7" s="79"/>
      <c r="G7" s="79"/>
    </row>
    <row r="8" ht="21.95" customHeight="1" spans="1:7">
      <c r="A8" s="80" t="s">
        <v>18</v>
      </c>
      <c r="B8" s="80"/>
      <c r="C8" s="80"/>
      <c r="D8" s="80"/>
      <c r="E8" s="80"/>
      <c r="F8" s="80"/>
      <c r="G8" s="80"/>
    </row>
    <row r="9" ht="16.5" spans="1:7">
      <c r="A9" s="80"/>
      <c r="B9" s="80"/>
      <c r="C9" s="80"/>
      <c r="D9" s="80"/>
      <c r="E9" s="80"/>
      <c r="F9" s="80"/>
      <c r="G9" s="80"/>
    </row>
    <row r="10" ht="16.5" spans="1:7">
      <c r="A10" s="80" t="s">
        <v>19</v>
      </c>
      <c r="B10" s="80"/>
      <c r="C10" s="80"/>
      <c r="D10" s="80"/>
      <c r="E10" s="80"/>
      <c r="F10" s="80"/>
      <c r="G10" s="80"/>
    </row>
    <row r="11" ht="16.5" spans="1:7">
      <c r="A11" s="80"/>
      <c r="B11" s="80"/>
      <c r="C11" s="80"/>
      <c r="D11" s="80"/>
      <c r="E11" s="80"/>
      <c r="F11" s="80"/>
      <c r="G11" s="80"/>
    </row>
    <row r="12" ht="16.5" spans="1:7">
      <c r="A12" s="80" t="s">
        <v>20</v>
      </c>
      <c r="B12" s="80"/>
      <c r="C12" s="80"/>
      <c r="D12" s="80"/>
      <c r="E12" s="80"/>
      <c r="F12" s="80"/>
      <c r="G12" s="80"/>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5"/>
  <sheetViews>
    <sheetView tabSelected="1" view="pageBreakPreview" zoomScaleNormal="85" zoomScaleSheetLayoutView="100" workbookViewId="0">
      <pane ySplit="4" topLeftCell="A41" activePane="bottomLeft" state="frozen"/>
      <selection/>
      <selection pane="bottomLeft" activeCell="E43" sqref="E43"/>
    </sheetView>
  </sheetViews>
  <sheetFormatPr defaultColWidth="9" defaultRowHeight="14"/>
  <cols>
    <col min="1" max="1" width="6.12727272727273" style="3" customWidth="1"/>
    <col min="2" max="2" width="10.5" style="4" customWidth="1"/>
    <col min="3" max="3" width="40.5" style="5" customWidth="1"/>
    <col min="4" max="4" width="6.75454545454545" style="3" customWidth="1"/>
    <col min="5" max="5" width="8.37272727272727" style="6" customWidth="1"/>
    <col min="6" max="6" width="13.1272727272727" style="7" customWidth="1"/>
    <col min="7" max="7" width="8.5" style="7" customWidth="1"/>
    <col min="8" max="8" width="10.5" style="7" customWidth="1"/>
    <col min="9" max="9" width="10.7545454545455" style="7" customWidth="1"/>
    <col min="10" max="10" width="11" style="7" customWidth="1"/>
    <col min="11" max="11" width="25.8727272727273" style="8" customWidth="1"/>
    <col min="12" max="12" width="9" style="8"/>
    <col min="13" max="13" width="9.25454545454545" style="8" customWidth="1"/>
    <col min="14" max="16384" width="9" style="8"/>
  </cols>
  <sheetData>
    <row r="1" ht="33.6" customHeight="1" spans="1:11">
      <c r="A1" s="9" t="s">
        <v>21</v>
      </c>
      <c r="B1" s="9"/>
      <c r="C1" s="9"/>
      <c r="D1" s="9"/>
      <c r="E1" s="9"/>
      <c r="F1" s="9"/>
      <c r="G1" s="9"/>
      <c r="H1" s="9"/>
      <c r="I1" s="9"/>
      <c r="J1" s="9"/>
      <c r="K1" s="9"/>
    </row>
    <row r="2" ht="33.6" customHeight="1" spans="1:11">
      <c r="A2" s="10" t="s">
        <v>22</v>
      </c>
      <c r="B2" s="10"/>
      <c r="C2" s="10"/>
      <c r="D2" s="10"/>
      <c r="E2" s="10"/>
      <c r="F2" s="10"/>
      <c r="G2" s="10"/>
      <c r="H2" s="10"/>
      <c r="I2" s="10"/>
      <c r="J2" s="10"/>
      <c r="K2" s="10"/>
    </row>
    <row r="3" ht="30" customHeight="1" spans="1:11">
      <c r="A3" s="11" t="s">
        <v>8</v>
      </c>
      <c r="B3" s="11" t="s">
        <v>23</v>
      </c>
      <c r="C3" s="11" t="s">
        <v>24</v>
      </c>
      <c r="D3" s="11" t="s">
        <v>25</v>
      </c>
      <c r="E3" s="12" t="s">
        <v>26</v>
      </c>
      <c r="F3" s="13" t="s">
        <v>27</v>
      </c>
      <c r="G3" s="14" t="s">
        <v>28</v>
      </c>
      <c r="H3" s="13" t="s">
        <v>29</v>
      </c>
      <c r="I3" s="13" t="s">
        <v>30</v>
      </c>
      <c r="J3" s="13" t="s">
        <v>31</v>
      </c>
      <c r="K3" s="11" t="s">
        <v>11</v>
      </c>
    </row>
    <row r="4" ht="30" customHeight="1" spans="1:11">
      <c r="A4" s="15"/>
      <c r="B4" s="15"/>
      <c r="C4" s="15"/>
      <c r="D4" s="15"/>
      <c r="E4" s="16"/>
      <c r="F4" s="17"/>
      <c r="G4" s="18">
        <v>0.09</v>
      </c>
      <c r="H4" s="17"/>
      <c r="I4" s="17"/>
      <c r="J4" s="17"/>
      <c r="K4" s="15"/>
    </row>
    <row r="5" s="1" customFormat="1" ht="21" customHeight="1" spans="1:11">
      <c r="A5" s="19" t="s">
        <v>32</v>
      </c>
      <c r="B5" s="20" t="s">
        <v>33</v>
      </c>
      <c r="C5" s="21"/>
      <c r="D5" s="22"/>
      <c r="E5" s="22"/>
      <c r="F5" s="22"/>
      <c r="G5" s="23"/>
      <c r="H5" s="23"/>
      <c r="I5" s="23"/>
      <c r="J5" s="32"/>
      <c r="K5" s="46" t="s">
        <v>34</v>
      </c>
    </row>
    <row r="6" s="1" customFormat="1" ht="159.75" customHeight="1" spans="1:11">
      <c r="A6" s="24">
        <v>1</v>
      </c>
      <c r="B6" s="25" t="s">
        <v>35</v>
      </c>
      <c r="C6" s="25" t="s">
        <v>36</v>
      </c>
      <c r="D6" s="26" t="s">
        <v>37</v>
      </c>
      <c r="E6" s="26">
        <v>1</v>
      </c>
      <c r="F6" s="27">
        <v>15000</v>
      </c>
      <c r="G6" s="27">
        <f t="shared" ref="G6" si="0">F6*$G$4</f>
        <v>1350</v>
      </c>
      <c r="H6" s="27">
        <f t="shared" ref="H6" si="1">F6+G6</f>
        <v>16350</v>
      </c>
      <c r="I6" s="27">
        <f t="shared" ref="I6" si="2">E6*F6</f>
        <v>15000</v>
      </c>
      <c r="J6" s="27">
        <f t="shared" ref="J6" si="3">E6*H6</f>
        <v>16350</v>
      </c>
      <c r="K6" s="47"/>
    </row>
    <row r="7" s="1" customFormat="1" ht="21" customHeight="1" spans="1:11">
      <c r="A7" s="19" t="s">
        <v>38</v>
      </c>
      <c r="B7" s="20" t="s">
        <v>39</v>
      </c>
      <c r="C7" s="21"/>
      <c r="D7" s="22"/>
      <c r="E7" s="22"/>
      <c r="F7" s="22"/>
      <c r="G7" s="23"/>
      <c r="H7" s="23"/>
      <c r="I7" s="23"/>
      <c r="J7" s="32"/>
      <c r="K7" s="47"/>
    </row>
    <row r="8" s="1" customFormat="1" ht="21" customHeight="1" spans="1:11">
      <c r="A8" s="20" t="s">
        <v>40</v>
      </c>
      <c r="B8" s="21"/>
      <c r="C8" s="28"/>
      <c r="D8" s="22"/>
      <c r="E8" s="22"/>
      <c r="F8" s="22"/>
      <c r="G8" s="22"/>
      <c r="H8" s="22"/>
      <c r="I8" s="22"/>
      <c r="J8" s="32"/>
      <c r="K8" s="47"/>
    </row>
    <row r="9" s="1" customFormat="1" ht="34.5" customHeight="1" spans="1:11">
      <c r="A9" s="24">
        <v>2</v>
      </c>
      <c r="B9" s="29" t="s">
        <v>41</v>
      </c>
      <c r="C9" s="29" t="s">
        <v>42</v>
      </c>
      <c r="D9" s="30" t="s">
        <v>43</v>
      </c>
      <c r="E9" s="26">
        <v>52.56</v>
      </c>
      <c r="F9" s="27">
        <v>172.645758</v>
      </c>
      <c r="G9" s="27">
        <f>F9*$G$4</f>
        <v>15.53811822</v>
      </c>
      <c r="H9" s="27">
        <f t="shared" ref="H9" si="4">F9+G9</f>
        <v>188.18387622</v>
      </c>
      <c r="I9" s="27">
        <f t="shared" ref="I9" si="5">E9*F9</f>
        <v>9074.26104048</v>
      </c>
      <c r="J9" s="27">
        <f t="shared" ref="J9" si="6">E9*H9</f>
        <v>9890.9445341232</v>
      </c>
      <c r="K9" s="47"/>
    </row>
    <row r="10" ht="61.5" customHeight="1" spans="1:11">
      <c r="A10" s="24">
        <v>3</v>
      </c>
      <c r="B10" s="31" t="s">
        <v>44</v>
      </c>
      <c r="C10" s="31" t="s">
        <v>45</v>
      </c>
      <c r="D10" s="30" t="s">
        <v>43</v>
      </c>
      <c r="E10" s="30">
        <v>39.44</v>
      </c>
      <c r="F10" s="32">
        <v>147.272382</v>
      </c>
      <c r="G10" s="32">
        <f>F10*$G$4</f>
        <v>13.25451438</v>
      </c>
      <c r="H10" s="32">
        <f>F10+G10</f>
        <v>160.52689638</v>
      </c>
      <c r="I10" s="32">
        <f t="shared" ref="I10:I45" si="7">E10*F10</f>
        <v>5808.42274608</v>
      </c>
      <c r="J10" s="32">
        <f t="shared" ref="J10:J45" si="8">E10*H10</f>
        <v>6331.1807932272</v>
      </c>
      <c r="K10" s="47"/>
    </row>
    <row r="11" ht="65.25" customHeight="1" spans="1:11">
      <c r="A11" s="24">
        <v>4</v>
      </c>
      <c r="B11" s="33" t="s">
        <v>46</v>
      </c>
      <c r="C11" s="33" t="s">
        <v>47</v>
      </c>
      <c r="D11" s="34" t="s">
        <v>43</v>
      </c>
      <c r="E11" s="30">
        <v>123.9</v>
      </c>
      <c r="F11" s="32">
        <v>139.81248</v>
      </c>
      <c r="G11" s="32">
        <f>F11*$G$4</f>
        <v>12.5831232</v>
      </c>
      <c r="H11" s="32">
        <f>F11+G11</f>
        <v>152.3956032</v>
      </c>
      <c r="I11" s="32">
        <f t="shared" si="7"/>
        <v>17322.766272</v>
      </c>
      <c r="J11" s="32">
        <f t="shared" si="8"/>
        <v>18881.81523648</v>
      </c>
      <c r="K11" s="47"/>
    </row>
    <row r="12" ht="56.25" customHeight="1" spans="1:11">
      <c r="A12" s="24">
        <v>5</v>
      </c>
      <c r="B12" s="33" t="s">
        <v>48</v>
      </c>
      <c r="C12" s="33" t="s">
        <v>49</v>
      </c>
      <c r="D12" s="35" t="s">
        <v>43</v>
      </c>
      <c r="E12" s="30">
        <v>179.8</v>
      </c>
      <c r="F12" s="32">
        <v>29.588787</v>
      </c>
      <c r="G12" s="32">
        <f>F12*$G$4</f>
        <v>2.66299083</v>
      </c>
      <c r="H12" s="32">
        <f>F12+G12</f>
        <v>32.25177783</v>
      </c>
      <c r="I12" s="32">
        <f t="shared" si="7"/>
        <v>5320.0639026</v>
      </c>
      <c r="J12" s="32">
        <f t="shared" si="8"/>
        <v>5798.869653834</v>
      </c>
      <c r="K12" s="47"/>
    </row>
    <row r="13" ht="50.25" customHeight="1" spans="1:11">
      <c r="A13" s="24">
        <v>6</v>
      </c>
      <c r="B13" s="33" t="s">
        <v>50</v>
      </c>
      <c r="C13" s="33" t="s">
        <v>51</v>
      </c>
      <c r="D13" s="35" t="s">
        <v>43</v>
      </c>
      <c r="E13" s="30">
        <v>141.1</v>
      </c>
      <c r="F13" s="32">
        <v>157.36995</v>
      </c>
      <c r="G13" s="32">
        <f>F13*$G$4</f>
        <v>14.1632955</v>
      </c>
      <c r="H13" s="32">
        <f>F13+G13</f>
        <v>171.5332455</v>
      </c>
      <c r="I13" s="32">
        <f t="shared" si="7"/>
        <v>22204.899945</v>
      </c>
      <c r="J13" s="32">
        <f t="shared" si="8"/>
        <v>24203.34094005</v>
      </c>
      <c r="K13" s="47"/>
    </row>
    <row r="14" ht="35.25" customHeight="1" spans="1:11">
      <c r="A14" s="24">
        <v>7</v>
      </c>
      <c r="B14" s="33" t="s">
        <v>52</v>
      </c>
      <c r="C14" s="33" t="s">
        <v>53</v>
      </c>
      <c r="D14" s="35" t="s">
        <v>54</v>
      </c>
      <c r="E14" s="36">
        <v>32.8</v>
      </c>
      <c r="F14" s="32">
        <v>18.69021</v>
      </c>
      <c r="G14" s="32">
        <f>F14*$G$4</f>
        <v>1.6821189</v>
      </c>
      <c r="H14" s="32">
        <f>F14+G14</f>
        <v>20.3723289</v>
      </c>
      <c r="I14" s="32">
        <f t="shared" si="7"/>
        <v>613.038888</v>
      </c>
      <c r="J14" s="32">
        <f t="shared" si="8"/>
        <v>668.21238792</v>
      </c>
      <c r="K14" s="47"/>
    </row>
    <row r="15" ht="40.5" customHeight="1" spans="1:11">
      <c r="A15" s="24">
        <v>8</v>
      </c>
      <c r="B15" s="33" t="s">
        <v>55</v>
      </c>
      <c r="C15" s="33" t="s">
        <v>56</v>
      </c>
      <c r="D15" s="35" t="s">
        <v>54</v>
      </c>
      <c r="E15" s="36">
        <v>63.8</v>
      </c>
      <c r="F15" s="32">
        <v>23.204988</v>
      </c>
      <c r="G15" s="32">
        <f>F15*$G$4</f>
        <v>2.08844892</v>
      </c>
      <c r="H15" s="32">
        <f>F15+G15</f>
        <v>25.29343692</v>
      </c>
      <c r="I15" s="32">
        <f t="shared" si="7"/>
        <v>1480.4782344</v>
      </c>
      <c r="J15" s="32">
        <f t="shared" si="8"/>
        <v>1613.721275496</v>
      </c>
      <c r="K15" s="47"/>
    </row>
    <row r="16" ht="39.75" customHeight="1" spans="1:11">
      <c r="A16" s="24">
        <v>9</v>
      </c>
      <c r="B16" s="33" t="s">
        <v>57</v>
      </c>
      <c r="C16" s="33" t="s">
        <v>58</v>
      </c>
      <c r="D16" s="35" t="s">
        <v>43</v>
      </c>
      <c r="E16" s="37">
        <v>38.65</v>
      </c>
      <c r="F16" s="32">
        <v>36.466137</v>
      </c>
      <c r="G16" s="32">
        <f>F16*$G$4</f>
        <v>3.28195233</v>
      </c>
      <c r="H16" s="32">
        <f>F16+G16</f>
        <v>39.74808933</v>
      </c>
      <c r="I16" s="32">
        <f t="shared" si="7"/>
        <v>1409.41619505</v>
      </c>
      <c r="J16" s="32">
        <f t="shared" si="8"/>
        <v>1536.2636526045</v>
      </c>
      <c r="K16" s="47"/>
    </row>
    <row r="17" ht="31.5" customHeight="1" spans="1:11">
      <c r="A17" s="24">
        <v>10</v>
      </c>
      <c r="B17" s="33" t="s">
        <v>59</v>
      </c>
      <c r="C17" s="33" t="s">
        <v>60</v>
      </c>
      <c r="D17" s="35" t="s">
        <v>43</v>
      </c>
      <c r="E17" s="26">
        <v>121.5</v>
      </c>
      <c r="F17" s="32">
        <v>17.185284</v>
      </c>
      <c r="G17" s="32">
        <f>F17*$G$4</f>
        <v>1.54667556</v>
      </c>
      <c r="H17" s="32">
        <f>F17+G17</f>
        <v>18.73195956</v>
      </c>
      <c r="I17" s="32">
        <f t="shared" si="7"/>
        <v>2088.012006</v>
      </c>
      <c r="J17" s="32">
        <f t="shared" si="8"/>
        <v>2275.93308654</v>
      </c>
      <c r="K17" s="47"/>
    </row>
    <row r="18" ht="34.5" customHeight="1" spans="1:11">
      <c r="A18" s="24">
        <v>11</v>
      </c>
      <c r="B18" s="33" t="s">
        <v>61</v>
      </c>
      <c r="C18" s="33" t="s">
        <v>62</v>
      </c>
      <c r="D18" s="35" t="s">
        <v>43</v>
      </c>
      <c r="E18" s="38">
        <v>160.63</v>
      </c>
      <c r="F18" s="32">
        <v>272.90943</v>
      </c>
      <c r="G18" s="32">
        <f>F18*$G$4</f>
        <v>24.5618487</v>
      </c>
      <c r="H18" s="32">
        <f>F18+G18</f>
        <v>297.4712787</v>
      </c>
      <c r="I18" s="32">
        <f t="shared" si="7"/>
        <v>43837.4417409</v>
      </c>
      <c r="J18" s="32">
        <f t="shared" si="8"/>
        <v>47782.811497581</v>
      </c>
      <c r="K18" s="47"/>
    </row>
    <row r="19" ht="35.25" customHeight="1" spans="1:11">
      <c r="A19" s="24">
        <v>12</v>
      </c>
      <c r="B19" s="33" t="s">
        <v>63</v>
      </c>
      <c r="C19" s="33" t="s">
        <v>64</v>
      </c>
      <c r="D19" s="35" t="s">
        <v>43</v>
      </c>
      <c r="E19" s="38">
        <v>10.8</v>
      </c>
      <c r="F19" s="32">
        <v>83.871306</v>
      </c>
      <c r="G19" s="32">
        <f>F19*$G$4</f>
        <v>7.54841754</v>
      </c>
      <c r="H19" s="32">
        <f>F19+G19</f>
        <v>91.41972354</v>
      </c>
      <c r="I19" s="32">
        <f t="shared" si="7"/>
        <v>905.8101048</v>
      </c>
      <c r="J19" s="32">
        <f t="shared" si="8"/>
        <v>987.333014232</v>
      </c>
      <c r="K19" s="47"/>
    </row>
    <row r="20" ht="38.25" customHeight="1" spans="1:11">
      <c r="A20" s="24">
        <v>13</v>
      </c>
      <c r="B20" s="33" t="s">
        <v>65</v>
      </c>
      <c r="C20" s="33" t="s">
        <v>66</v>
      </c>
      <c r="D20" s="35" t="s">
        <v>43</v>
      </c>
      <c r="E20" s="38">
        <v>340</v>
      </c>
      <c r="F20" s="32">
        <v>84.559041</v>
      </c>
      <c r="G20" s="32">
        <f>F20*$G$4</f>
        <v>7.61031369</v>
      </c>
      <c r="H20" s="32">
        <f>F20+G20</f>
        <v>92.16935469</v>
      </c>
      <c r="I20" s="32">
        <f t="shared" si="7"/>
        <v>28750.07394</v>
      </c>
      <c r="J20" s="32">
        <f t="shared" si="8"/>
        <v>31337.5805946</v>
      </c>
      <c r="K20" s="48"/>
    </row>
    <row r="21" ht="28.5" customHeight="1" spans="1:11">
      <c r="A21" s="20" t="s">
        <v>67</v>
      </c>
      <c r="B21" s="21"/>
      <c r="C21" s="28"/>
      <c r="D21" s="30"/>
      <c r="E21" s="38"/>
      <c r="F21" s="32"/>
      <c r="G21" s="32"/>
      <c r="H21" s="32"/>
      <c r="I21" s="32"/>
      <c r="J21" s="32"/>
      <c r="K21" s="49"/>
    </row>
    <row r="22" ht="39" customHeight="1" spans="1:11">
      <c r="A22" s="24">
        <v>14</v>
      </c>
      <c r="B22" s="29" t="s">
        <v>68</v>
      </c>
      <c r="C22" s="29" t="s">
        <v>69</v>
      </c>
      <c r="D22" s="30" t="s">
        <v>43</v>
      </c>
      <c r="E22" s="30">
        <v>4.2</v>
      </c>
      <c r="F22" s="32">
        <v>736.92828</v>
      </c>
      <c r="G22" s="32">
        <f>F22*$G$4</f>
        <v>66.3235452</v>
      </c>
      <c r="H22" s="32">
        <f>F22+G22</f>
        <v>803.2518252</v>
      </c>
      <c r="I22" s="32">
        <f t="shared" si="7"/>
        <v>3095.098776</v>
      </c>
      <c r="J22" s="32">
        <f t="shared" si="8"/>
        <v>3373.65766584</v>
      </c>
      <c r="K22" s="49"/>
    </row>
    <row r="23" ht="39" customHeight="1" spans="1:11">
      <c r="A23" s="24">
        <v>15</v>
      </c>
      <c r="B23" s="29" t="s">
        <v>70</v>
      </c>
      <c r="C23" s="29" t="s">
        <v>71</v>
      </c>
      <c r="D23" s="30" t="s">
        <v>43</v>
      </c>
      <c r="E23" s="30">
        <v>7.56</v>
      </c>
      <c r="F23" s="32">
        <v>417.406599</v>
      </c>
      <c r="G23" s="32">
        <f>F23*$G$4</f>
        <v>37.56659391</v>
      </c>
      <c r="H23" s="32">
        <f>F23+G23</f>
        <v>454.97319291</v>
      </c>
      <c r="I23" s="32">
        <f t="shared" si="7"/>
        <v>3155.59388844</v>
      </c>
      <c r="J23" s="32">
        <f t="shared" si="8"/>
        <v>3439.5973383996</v>
      </c>
      <c r="K23" s="49"/>
    </row>
    <row r="24" ht="39" customHeight="1" spans="1:11">
      <c r="A24" s="24">
        <v>16</v>
      </c>
      <c r="B24" s="29" t="s">
        <v>72</v>
      </c>
      <c r="C24" s="29" t="s">
        <v>73</v>
      </c>
      <c r="D24" s="30" t="s">
        <v>43</v>
      </c>
      <c r="E24" s="30">
        <v>37.92</v>
      </c>
      <c r="F24" s="32">
        <v>396.839277</v>
      </c>
      <c r="G24" s="32">
        <f>F24*$G$4</f>
        <v>35.71553493</v>
      </c>
      <c r="H24" s="32">
        <f>F24+G24</f>
        <v>432.55481193</v>
      </c>
      <c r="I24" s="32">
        <f t="shared" si="7"/>
        <v>15048.14538384</v>
      </c>
      <c r="J24" s="32">
        <f t="shared" si="8"/>
        <v>16402.4784683856</v>
      </c>
      <c r="K24" s="49"/>
    </row>
    <row r="25" ht="39" customHeight="1" spans="1:11">
      <c r="A25" s="24">
        <v>17</v>
      </c>
      <c r="B25" s="29" t="s">
        <v>74</v>
      </c>
      <c r="C25" s="29" t="s">
        <v>66</v>
      </c>
      <c r="D25" s="30" t="s">
        <v>43</v>
      </c>
      <c r="E25" s="30">
        <v>8.1</v>
      </c>
      <c r="F25" s="32">
        <v>205.487127</v>
      </c>
      <c r="G25" s="32">
        <f>F25*$G$4</f>
        <v>18.49384143</v>
      </c>
      <c r="H25" s="32">
        <f>F25+G25</f>
        <v>223.98096843</v>
      </c>
      <c r="I25" s="32">
        <f t="shared" si="7"/>
        <v>1664.4457287</v>
      </c>
      <c r="J25" s="32">
        <f t="shared" si="8"/>
        <v>1814.245844283</v>
      </c>
      <c r="K25" s="49"/>
    </row>
    <row r="26" ht="87.75" customHeight="1" spans="1:11">
      <c r="A26" s="24">
        <v>18</v>
      </c>
      <c r="B26" s="29" t="s">
        <v>75</v>
      </c>
      <c r="C26" s="29" t="s">
        <v>76</v>
      </c>
      <c r="D26" s="30" t="s">
        <v>43</v>
      </c>
      <c r="E26" s="30">
        <v>113.69</v>
      </c>
      <c r="F26" s="32">
        <v>3.106944</v>
      </c>
      <c r="G26" s="32">
        <f>F26*$G$4</f>
        <v>0.27962496</v>
      </c>
      <c r="H26" s="32">
        <f>F26+G26</f>
        <v>3.38656896</v>
      </c>
      <c r="I26" s="32">
        <f t="shared" si="7"/>
        <v>353.22846336</v>
      </c>
      <c r="J26" s="32">
        <f t="shared" si="8"/>
        <v>385.0190250624</v>
      </c>
      <c r="K26" s="49"/>
    </row>
    <row r="27" ht="39" customHeight="1" spans="1:11">
      <c r="A27" s="24">
        <v>19</v>
      </c>
      <c r="B27" s="29" t="s">
        <v>77</v>
      </c>
      <c r="C27" s="31" t="s">
        <v>66</v>
      </c>
      <c r="D27" s="36" t="s">
        <v>54</v>
      </c>
      <c r="E27" s="36">
        <v>14.4</v>
      </c>
      <c r="F27" s="39">
        <v>105.490458</v>
      </c>
      <c r="G27" s="32">
        <f>F27*$G$4</f>
        <v>9.49414122</v>
      </c>
      <c r="H27" s="32">
        <f>F27+G27</f>
        <v>114.98459922</v>
      </c>
      <c r="I27" s="32">
        <f t="shared" si="7"/>
        <v>1519.0625952</v>
      </c>
      <c r="J27" s="32">
        <f t="shared" si="8"/>
        <v>1655.778228768</v>
      </c>
      <c r="K27" s="49"/>
    </row>
    <row r="28" ht="39" customHeight="1" spans="1:11">
      <c r="A28" s="24">
        <v>20</v>
      </c>
      <c r="B28" s="40" t="s">
        <v>78</v>
      </c>
      <c r="C28" s="33" t="s">
        <v>66</v>
      </c>
      <c r="D28" s="37" t="s">
        <v>43</v>
      </c>
      <c r="E28" s="37">
        <v>98</v>
      </c>
      <c r="F28" s="32">
        <v>3.632859</v>
      </c>
      <c r="G28" s="32">
        <f>F28*$G$4</f>
        <v>0.32695731</v>
      </c>
      <c r="H28" s="32">
        <f>F28+G28</f>
        <v>3.95981631</v>
      </c>
      <c r="I28" s="32">
        <f t="shared" si="7"/>
        <v>356.020182</v>
      </c>
      <c r="J28" s="32">
        <f t="shared" si="8"/>
        <v>388.06199838</v>
      </c>
      <c r="K28" s="49"/>
    </row>
    <row r="29" ht="27" customHeight="1" spans="1:11">
      <c r="A29" s="20" t="s">
        <v>79</v>
      </c>
      <c r="B29" s="21"/>
      <c r="C29" s="28"/>
      <c r="D29" s="37"/>
      <c r="E29" s="37"/>
      <c r="F29" s="32"/>
      <c r="G29" s="32"/>
      <c r="H29" s="32"/>
      <c r="I29" s="32"/>
      <c r="J29" s="32"/>
      <c r="K29" s="49"/>
    </row>
    <row r="30" ht="42" customHeight="1" spans="1:11">
      <c r="A30" s="19">
        <v>22</v>
      </c>
      <c r="B30" s="41" t="s">
        <v>80</v>
      </c>
      <c r="C30" s="41" t="s">
        <v>81</v>
      </c>
      <c r="D30" s="42" t="s">
        <v>37</v>
      </c>
      <c r="E30" s="42">
        <v>1</v>
      </c>
      <c r="F30" s="17">
        <v>100000</v>
      </c>
      <c r="G30" s="32">
        <f t="shared" ref="G30:G37" si="9">F30*$G$4</f>
        <v>9000</v>
      </c>
      <c r="H30" s="32">
        <f t="shared" ref="H30:H37" si="10">F30+G30</f>
        <v>109000</v>
      </c>
      <c r="I30" s="32">
        <f t="shared" si="7"/>
        <v>100000</v>
      </c>
      <c r="J30" s="14">
        <f t="shared" ref="J30:J37" si="11">E30*H30</f>
        <v>109000</v>
      </c>
      <c r="K30" s="50" t="s">
        <v>82</v>
      </c>
    </row>
    <row r="31" ht="23.25" customHeight="1" spans="1:11">
      <c r="A31" s="19" t="s">
        <v>38</v>
      </c>
      <c r="B31" s="20" t="s">
        <v>83</v>
      </c>
      <c r="C31" s="21"/>
      <c r="D31" s="30"/>
      <c r="E31" s="36"/>
      <c r="F31" s="32"/>
      <c r="G31" s="32"/>
      <c r="H31" s="32"/>
      <c r="I31" s="32"/>
      <c r="J31" s="32"/>
      <c r="K31" s="49"/>
    </row>
    <row r="32" ht="23.25" customHeight="1" spans="1:11">
      <c r="A32" s="20" t="s">
        <v>40</v>
      </c>
      <c r="B32" s="21"/>
      <c r="C32" s="28"/>
      <c r="D32" s="30"/>
      <c r="E32" s="30"/>
      <c r="F32" s="32"/>
      <c r="G32" s="32"/>
      <c r="H32" s="32"/>
      <c r="I32" s="32"/>
      <c r="J32" s="32"/>
      <c r="K32" s="49"/>
    </row>
    <row r="33" ht="63" customHeight="1" spans="1:11">
      <c r="A33" s="24">
        <v>23</v>
      </c>
      <c r="B33" s="29" t="s">
        <v>46</v>
      </c>
      <c r="C33" s="29" t="s">
        <v>47</v>
      </c>
      <c r="D33" s="30" t="s">
        <v>43</v>
      </c>
      <c r="E33" s="30">
        <v>15.19</v>
      </c>
      <c r="F33" s="32">
        <v>139.796298</v>
      </c>
      <c r="G33" s="32">
        <f t="shared" si="9"/>
        <v>12.58166682</v>
      </c>
      <c r="H33" s="32">
        <f t="shared" si="10"/>
        <v>152.37796482</v>
      </c>
      <c r="I33" s="32">
        <f t="shared" ref="I33:I37" si="12">E33*F33</f>
        <v>2123.50576662</v>
      </c>
      <c r="J33" s="32">
        <f t="shared" si="11"/>
        <v>2314.6212856158</v>
      </c>
      <c r="K33" s="49"/>
    </row>
    <row r="34" ht="46.5" customHeight="1" spans="1:11">
      <c r="A34" s="24">
        <v>24</v>
      </c>
      <c r="B34" s="29" t="s">
        <v>84</v>
      </c>
      <c r="C34" s="29" t="s">
        <v>56</v>
      </c>
      <c r="D34" s="30" t="s">
        <v>54</v>
      </c>
      <c r="E34" s="30">
        <v>16.6</v>
      </c>
      <c r="F34" s="32">
        <v>23.204988</v>
      </c>
      <c r="G34" s="32">
        <f t="shared" si="9"/>
        <v>2.08844892</v>
      </c>
      <c r="H34" s="32">
        <f t="shared" si="10"/>
        <v>25.29343692</v>
      </c>
      <c r="I34" s="32">
        <f t="shared" si="12"/>
        <v>385.2028008</v>
      </c>
      <c r="J34" s="32">
        <f t="shared" si="11"/>
        <v>419.871052872</v>
      </c>
      <c r="K34" s="49"/>
    </row>
    <row r="35" ht="39" customHeight="1" spans="1:11">
      <c r="A35" s="24">
        <v>25</v>
      </c>
      <c r="B35" s="29" t="s">
        <v>61</v>
      </c>
      <c r="C35" s="29" t="s">
        <v>62</v>
      </c>
      <c r="D35" s="30" t="s">
        <v>43</v>
      </c>
      <c r="E35" s="30">
        <v>54.7</v>
      </c>
      <c r="F35" s="32">
        <v>272.90943</v>
      </c>
      <c r="G35" s="32">
        <f t="shared" si="9"/>
        <v>24.5618487</v>
      </c>
      <c r="H35" s="32">
        <f t="shared" si="10"/>
        <v>297.4712787</v>
      </c>
      <c r="I35" s="32">
        <f t="shared" si="12"/>
        <v>14928.145821</v>
      </c>
      <c r="J35" s="32">
        <f t="shared" si="11"/>
        <v>16271.67894489</v>
      </c>
      <c r="K35" s="49"/>
    </row>
    <row r="36" ht="40.5" customHeight="1" spans="1:11">
      <c r="A36" s="24">
        <v>26</v>
      </c>
      <c r="B36" s="29" t="s">
        <v>48</v>
      </c>
      <c r="C36" s="29" t="s">
        <v>49</v>
      </c>
      <c r="D36" s="30" t="s">
        <v>43</v>
      </c>
      <c r="E36" s="30">
        <v>32.35</v>
      </c>
      <c r="F36" s="32">
        <v>61.078959</v>
      </c>
      <c r="G36" s="32">
        <f t="shared" si="9"/>
        <v>5.49710631</v>
      </c>
      <c r="H36" s="32">
        <f t="shared" si="10"/>
        <v>66.57606531</v>
      </c>
      <c r="I36" s="32">
        <f t="shared" si="12"/>
        <v>1975.90432365</v>
      </c>
      <c r="J36" s="32">
        <f t="shared" si="11"/>
        <v>2153.7357127785</v>
      </c>
      <c r="K36" s="49"/>
    </row>
    <row r="37" ht="42" customHeight="1" spans="1:11">
      <c r="A37" s="24">
        <v>27</v>
      </c>
      <c r="B37" s="29" t="s">
        <v>85</v>
      </c>
      <c r="C37" s="29" t="s">
        <v>86</v>
      </c>
      <c r="D37" s="30" t="s">
        <v>43</v>
      </c>
      <c r="E37" s="30">
        <v>27.3</v>
      </c>
      <c r="F37" s="32">
        <v>178.317549</v>
      </c>
      <c r="G37" s="32">
        <f t="shared" si="9"/>
        <v>16.04857941</v>
      </c>
      <c r="H37" s="32">
        <f t="shared" si="10"/>
        <v>194.36612841</v>
      </c>
      <c r="I37" s="32">
        <f t="shared" si="12"/>
        <v>4868.0690877</v>
      </c>
      <c r="J37" s="32">
        <f t="shared" si="11"/>
        <v>5306.195305593</v>
      </c>
      <c r="K37" s="49"/>
    </row>
    <row r="38" ht="31.5" customHeight="1" spans="1:11">
      <c r="A38" s="24">
        <v>28</v>
      </c>
      <c r="B38" s="29" t="s">
        <v>87</v>
      </c>
      <c r="C38" s="29" t="s">
        <v>60</v>
      </c>
      <c r="D38" s="30" t="s">
        <v>43</v>
      </c>
      <c r="E38" s="30">
        <v>15.19</v>
      </c>
      <c r="F38" s="32">
        <v>59.371758</v>
      </c>
      <c r="G38" s="32">
        <f>F38*$G$4</f>
        <v>5.34345822</v>
      </c>
      <c r="H38" s="32">
        <f>F38+G38</f>
        <v>64.71521622</v>
      </c>
      <c r="I38" s="32">
        <f t="shared" si="7"/>
        <v>901.85700402</v>
      </c>
      <c r="J38" s="32">
        <f t="shared" si="8"/>
        <v>983.0241343818</v>
      </c>
      <c r="K38" s="49"/>
    </row>
    <row r="39" ht="27.75" customHeight="1" spans="1:11">
      <c r="A39" s="20" t="s">
        <v>67</v>
      </c>
      <c r="B39" s="21"/>
      <c r="C39" s="28"/>
      <c r="D39" s="43"/>
      <c r="E39" s="30"/>
      <c r="F39" s="32"/>
      <c r="G39" s="32"/>
      <c r="H39" s="32"/>
      <c r="I39" s="32"/>
      <c r="J39" s="32"/>
      <c r="K39" s="49"/>
    </row>
    <row r="40" ht="29.25" customHeight="1" spans="1:11">
      <c r="A40" s="24">
        <v>29</v>
      </c>
      <c r="B40" s="29" t="s">
        <v>70</v>
      </c>
      <c r="C40" s="29" t="s">
        <v>88</v>
      </c>
      <c r="D40" s="30" t="s">
        <v>43</v>
      </c>
      <c r="E40" s="30">
        <v>3.5</v>
      </c>
      <c r="F40" s="32">
        <v>417.406599</v>
      </c>
      <c r="G40" s="32">
        <f>F40*$G$4</f>
        <v>37.56659391</v>
      </c>
      <c r="H40" s="32">
        <f>F40+G40</f>
        <v>454.97319291</v>
      </c>
      <c r="I40" s="32">
        <f t="shared" si="7"/>
        <v>1460.9230965</v>
      </c>
      <c r="J40" s="32">
        <f t="shared" si="8"/>
        <v>1592.406175185</v>
      </c>
      <c r="K40" s="49"/>
    </row>
    <row r="41" ht="29.25" customHeight="1" spans="1:11">
      <c r="A41" s="24">
        <v>30</v>
      </c>
      <c r="B41" s="29" t="s">
        <v>72</v>
      </c>
      <c r="C41" s="29" t="s">
        <v>88</v>
      </c>
      <c r="D41" s="30" t="s">
        <v>43</v>
      </c>
      <c r="E41" s="30">
        <v>10.35</v>
      </c>
      <c r="F41" s="32">
        <v>396.839277</v>
      </c>
      <c r="G41" s="32">
        <f>F41*$G$4</f>
        <v>35.71553493</v>
      </c>
      <c r="H41" s="32">
        <f>F41+G41</f>
        <v>432.55481193</v>
      </c>
      <c r="I41" s="32">
        <f t="shared" si="7"/>
        <v>4107.28651695</v>
      </c>
      <c r="J41" s="32">
        <f t="shared" si="8"/>
        <v>4476.9423034755</v>
      </c>
      <c r="K41" s="49"/>
    </row>
    <row r="42" ht="29.25" customHeight="1" spans="1:11">
      <c r="A42" s="24">
        <v>32</v>
      </c>
      <c r="B42" s="29" t="s">
        <v>89</v>
      </c>
      <c r="C42" s="29" t="s">
        <v>90</v>
      </c>
      <c r="D42" s="30" t="s">
        <v>43</v>
      </c>
      <c r="E42" s="30">
        <v>51.78</v>
      </c>
      <c r="F42" s="32">
        <v>60.6825</v>
      </c>
      <c r="G42" s="32">
        <f t="shared" ref="G42:G108" si="13">F42*$G$4</f>
        <v>5.461425</v>
      </c>
      <c r="H42" s="32">
        <f t="shared" ref="H42:H108" si="14">F42+G42</f>
        <v>66.143925</v>
      </c>
      <c r="I42" s="32">
        <f>E42*F42</f>
        <v>3142.13985</v>
      </c>
      <c r="J42" s="32">
        <f>E42*H42</f>
        <v>3424.9324365</v>
      </c>
      <c r="K42" s="49"/>
    </row>
    <row r="43" ht="87" customHeight="1" spans="1:11">
      <c r="A43" s="24">
        <v>33</v>
      </c>
      <c r="B43" s="29" t="s">
        <v>75</v>
      </c>
      <c r="C43" s="29" t="s">
        <v>91</v>
      </c>
      <c r="D43" s="30" t="s">
        <v>43</v>
      </c>
      <c r="E43" s="30">
        <v>52.81</v>
      </c>
      <c r="F43" s="32">
        <v>3.106944</v>
      </c>
      <c r="G43" s="32">
        <f t="shared" si="13"/>
        <v>0.27962496</v>
      </c>
      <c r="H43" s="32">
        <f t="shared" si="14"/>
        <v>3.38656896</v>
      </c>
      <c r="I43" s="32">
        <f>E43*F43</f>
        <v>164.07771264</v>
      </c>
      <c r="J43" s="32">
        <f>E43*H43</f>
        <v>178.8447067776</v>
      </c>
      <c r="K43" s="49"/>
    </row>
    <row r="44" ht="27" customHeight="1" spans="1:11">
      <c r="A44" s="24">
        <v>34</v>
      </c>
      <c r="B44" s="29" t="s">
        <v>92</v>
      </c>
      <c r="C44" s="29" t="s">
        <v>93</v>
      </c>
      <c r="D44" s="30" t="s">
        <v>94</v>
      </c>
      <c r="E44" s="30">
        <v>1</v>
      </c>
      <c r="F44" s="32">
        <v>4045.5</v>
      </c>
      <c r="G44" s="32">
        <f t="shared" si="13"/>
        <v>364.095</v>
      </c>
      <c r="H44" s="32">
        <f t="shared" si="14"/>
        <v>4409.595</v>
      </c>
      <c r="I44" s="32">
        <f>E44*F44</f>
        <v>4045.5</v>
      </c>
      <c r="J44" s="32">
        <f>E44*H44</f>
        <v>4409.595</v>
      </c>
      <c r="K44" s="49"/>
    </row>
    <row r="45" ht="23.25" customHeight="1" spans="1:11">
      <c r="A45" s="19" t="s">
        <v>95</v>
      </c>
      <c r="B45" s="20" t="s">
        <v>96</v>
      </c>
      <c r="C45" s="21"/>
      <c r="D45" s="30"/>
      <c r="E45" s="36"/>
      <c r="F45" s="32"/>
      <c r="G45" s="32"/>
      <c r="H45" s="32"/>
      <c r="I45" s="32"/>
      <c r="J45" s="32"/>
      <c r="K45" s="49"/>
    </row>
    <row r="46" ht="23.25" customHeight="1" spans="1:11">
      <c r="A46" s="20" t="s">
        <v>97</v>
      </c>
      <c r="B46" s="21"/>
      <c r="C46" s="28"/>
      <c r="D46" s="30"/>
      <c r="E46" s="30"/>
      <c r="F46" s="32"/>
      <c r="G46" s="32"/>
      <c r="H46" s="32"/>
      <c r="I46" s="32"/>
      <c r="J46" s="32"/>
      <c r="K46" s="49"/>
    </row>
    <row r="47" ht="69.75" customHeight="1" spans="1:11">
      <c r="A47" s="24">
        <v>35</v>
      </c>
      <c r="B47" s="29" t="s">
        <v>98</v>
      </c>
      <c r="C47" s="29" t="s">
        <v>99</v>
      </c>
      <c r="D47" s="30" t="s">
        <v>94</v>
      </c>
      <c r="E47" s="30">
        <v>1</v>
      </c>
      <c r="F47" s="32">
        <v>4345.748919</v>
      </c>
      <c r="G47" s="32">
        <f t="shared" ref="G47:G71" si="15">F47*$G$4</f>
        <v>391.11740271</v>
      </c>
      <c r="H47" s="32">
        <f t="shared" ref="H47:H71" si="16">F47+G47</f>
        <v>4736.86632171</v>
      </c>
      <c r="I47" s="32">
        <f t="shared" ref="I47:I71" si="17">E47*F47</f>
        <v>4345.748919</v>
      </c>
      <c r="J47" s="32">
        <f t="shared" ref="J47:J71" si="18">E47*H47</f>
        <v>4736.86632171</v>
      </c>
      <c r="K47" s="49"/>
    </row>
    <row r="48" s="2" customFormat="1" ht="54.75" customHeight="1" spans="1:11">
      <c r="A48" s="24">
        <v>36</v>
      </c>
      <c r="B48" s="29" t="s">
        <v>100</v>
      </c>
      <c r="C48" s="29" t="s">
        <v>101</v>
      </c>
      <c r="D48" s="30" t="s">
        <v>54</v>
      </c>
      <c r="E48" s="30">
        <v>3.57</v>
      </c>
      <c r="F48" s="32">
        <v>24.701823</v>
      </c>
      <c r="G48" s="32">
        <f t="shared" si="15"/>
        <v>2.22316407</v>
      </c>
      <c r="H48" s="32">
        <f t="shared" si="16"/>
        <v>26.92498707</v>
      </c>
      <c r="I48" s="32">
        <f t="shared" si="17"/>
        <v>88.18550811</v>
      </c>
      <c r="J48" s="32">
        <f t="shared" si="18"/>
        <v>96.1222038399</v>
      </c>
      <c r="K48" s="49"/>
    </row>
    <row r="49" s="2" customFormat="1" ht="54.75" customHeight="1" spans="1:11">
      <c r="A49" s="24">
        <v>37</v>
      </c>
      <c r="B49" s="29" t="s">
        <v>100</v>
      </c>
      <c r="C49" s="29" t="s">
        <v>102</v>
      </c>
      <c r="D49" s="30" t="s">
        <v>54</v>
      </c>
      <c r="E49" s="30">
        <v>5.1</v>
      </c>
      <c r="F49" s="32">
        <v>34.783209</v>
      </c>
      <c r="G49" s="32">
        <f t="shared" si="15"/>
        <v>3.13048881</v>
      </c>
      <c r="H49" s="32">
        <f t="shared" si="16"/>
        <v>37.91369781</v>
      </c>
      <c r="I49" s="32">
        <f t="shared" si="17"/>
        <v>177.3943659</v>
      </c>
      <c r="J49" s="32">
        <f t="shared" si="18"/>
        <v>193.359858831</v>
      </c>
      <c r="K49" s="49"/>
    </row>
    <row r="50" s="2" customFormat="1" ht="54.75" customHeight="1" spans="1:11">
      <c r="A50" s="24">
        <v>38</v>
      </c>
      <c r="B50" s="29" t="s">
        <v>100</v>
      </c>
      <c r="C50" s="29" t="s">
        <v>103</v>
      </c>
      <c r="D50" s="30" t="s">
        <v>54</v>
      </c>
      <c r="E50" s="30">
        <v>490</v>
      </c>
      <c r="F50" s="32">
        <v>4.53096</v>
      </c>
      <c r="G50" s="32">
        <f t="shared" si="15"/>
        <v>0.4077864</v>
      </c>
      <c r="H50" s="32">
        <f t="shared" si="16"/>
        <v>4.9387464</v>
      </c>
      <c r="I50" s="32">
        <f t="shared" si="17"/>
        <v>2220.1704</v>
      </c>
      <c r="J50" s="32">
        <f t="shared" si="18"/>
        <v>2419.985736</v>
      </c>
      <c r="K50" s="49"/>
    </row>
    <row r="51" s="2" customFormat="1" ht="71.25" customHeight="1" spans="1:11">
      <c r="A51" s="24">
        <v>39</v>
      </c>
      <c r="B51" s="29" t="s">
        <v>104</v>
      </c>
      <c r="C51" s="29" t="s">
        <v>105</v>
      </c>
      <c r="D51" s="30" t="s">
        <v>54</v>
      </c>
      <c r="E51" s="30">
        <v>6.73</v>
      </c>
      <c r="F51" s="32">
        <v>41.531103</v>
      </c>
      <c r="G51" s="32">
        <f t="shared" si="15"/>
        <v>3.73779927</v>
      </c>
      <c r="H51" s="32">
        <f t="shared" si="16"/>
        <v>45.26890227</v>
      </c>
      <c r="I51" s="32">
        <f t="shared" si="17"/>
        <v>279.50432319</v>
      </c>
      <c r="J51" s="32">
        <f t="shared" si="18"/>
        <v>304.6597122771</v>
      </c>
      <c r="K51" s="49"/>
    </row>
    <row r="52" s="2" customFormat="1" ht="49.5" customHeight="1" spans="1:11">
      <c r="A52" s="24">
        <v>40</v>
      </c>
      <c r="B52" s="29" t="s">
        <v>106</v>
      </c>
      <c r="C52" s="29" t="s">
        <v>107</v>
      </c>
      <c r="D52" s="30" t="s">
        <v>108</v>
      </c>
      <c r="E52" s="30">
        <v>2</v>
      </c>
      <c r="F52" s="32">
        <v>86.322879</v>
      </c>
      <c r="G52" s="32">
        <f t="shared" si="15"/>
        <v>7.76905911</v>
      </c>
      <c r="H52" s="32">
        <f t="shared" si="16"/>
        <v>94.09193811</v>
      </c>
      <c r="I52" s="32">
        <f t="shared" si="17"/>
        <v>172.645758</v>
      </c>
      <c r="J52" s="32">
        <f t="shared" si="18"/>
        <v>188.18387622</v>
      </c>
      <c r="K52" s="49"/>
    </row>
    <row r="53" s="2" customFormat="1" ht="49.5" customHeight="1" spans="1:11">
      <c r="A53" s="24">
        <v>41</v>
      </c>
      <c r="B53" s="44" t="s">
        <v>109</v>
      </c>
      <c r="C53" s="44" t="s">
        <v>110</v>
      </c>
      <c r="D53" s="45" t="s">
        <v>54</v>
      </c>
      <c r="E53" s="45">
        <v>939</v>
      </c>
      <c r="F53" s="32">
        <v>2.225025</v>
      </c>
      <c r="G53" s="32">
        <f t="shared" si="15"/>
        <v>0.20025225</v>
      </c>
      <c r="H53" s="32">
        <f t="shared" si="16"/>
        <v>2.42527725</v>
      </c>
      <c r="I53" s="32">
        <f t="shared" si="17"/>
        <v>2089.298475</v>
      </c>
      <c r="J53" s="32">
        <f t="shared" si="18"/>
        <v>2277.33533775</v>
      </c>
      <c r="K53" s="49"/>
    </row>
    <row r="54" s="2" customFormat="1" ht="49.5" customHeight="1" spans="1:11">
      <c r="A54" s="24">
        <v>42</v>
      </c>
      <c r="B54" s="29" t="s">
        <v>109</v>
      </c>
      <c r="C54" s="29" t="s">
        <v>111</v>
      </c>
      <c r="D54" s="30" t="s">
        <v>54</v>
      </c>
      <c r="E54" s="30">
        <v>38</v>
      </c>
      <c r="F54" s="32">
        <v>2.694303</v>
      </c>
      <c r="G54" s="32">
        <f t="shared" si="15"/>
        <v>0.24248727</v>
      </c>
      <c r="H54" s="32">
        <f t="shared" si="16"/>
        <v>2.93679027</v>
      </c>
      <c r="I54" s="32">
        <f t="shared" si="17"/>
        <v>102.383514</v>
      </c>
      <c r="J54" s="32">
        <f t="shared" si="18"/>
        <v>111.59803026</v>
      </c>
      <c r="K54" s="49"/>
    </row>
    <row r="55" s="2" customFormat="1" ht="49.5" customHeight="1" spans="1:11">
      <c r="A55" s="24">
        <v>43</v>
      </c>
      <c r="B55" s="29" t="s">
        <v>109</v>
      </c>
      <c r="C55" s="29" t="s">
        <v>112</v>
      </c>
      <c r="D55" s="30" t="s">
        <v>54</v>
      </c>
      <c r="E55" s="30">
        <v>566.13</v>
      </c>
      <c r="F55" s="32">
        <v>3.72186</v>
      </c>
      <c r="G55" s="32">
        <f t="shared" si="15"/>
        <v>0.3349674</v>
      </c>
      <c r="H55" s="32">
        <f t="shared" si="16"/>
        <v>4.0568274</v>
      </c>
      <c r="I55" s="32">
        <f t="shared" si="17"/>
        <v>2107.0566018</v>
      </c>
      <c r="J55" s="32">
        <f t="shared" si="18"/>
        <v>2296.691695962</v>
      </c>
      <c r="K55" s="49"/>
    </row>
    <row r="56" s="2" customFormat="1" ht="49.5" customHeight="1" spans="1:11">
      <c r="A56" s="24">
        <v>44</v>
      </c>
      <c r="B56" s="29" t="s">
        <v>113</v>
      </c>
      <c r="C56" s="29" t="s">
        <v>114</v>
      </c>
      <c r="D56" s="30" t="s">
        <v>115</v>
      </c>
      <c r="E56" s="30">
        <v>6</v>
      </c>
      <c r="F56" s="32">
        <v>105.967827</v>
      </c>
      <c r="G56" s="32">
        <f t="shared" si="15"/>
        <v>9.53710443</v>
      </c>
      <c r="H56" s="32">
        <f t="shared" si="16"/>
        <v>115.50493143</v>
      </c>
      <c r="I56" s="32">
        <f t="shared" si="17"/>
        <v>635.806962</v>
      </c>
      <c r="J56" s="32">
        <f t="shared" si="18"/>
        <v>693.02958858</v>
      </c>
      <c r="K56" s="49"/>
    </row>
    <row r="57" s="2" customFormat="1" ht="49.5" customHeight="1" spans="1:11">
      <c r="A57" s="24">
        <v>45</v>
      </c>
      <c r="B57" s="29" t="s">
        <v>116</v>
      </c>
      <c r="C57" s="29" t="s">
        <v>117</v>
      </c>
      <c r="D57" s="30" t="s">
        <v>115</v>
      </c>
      <c r="E57" s="30">
        <v>10</v>
      </c>
      <c r="F57" s="32">
        <v>85.271049</v>
      </c>
      <c r="G57" s="32">
        <f t="shared" si="15"/>
        <v>7.67439441</v>
      </c>
      <c r="H57" s="32">
        <f t="shared" si="16"/>
        <v>92.94544341</v>
      </c>
      <c r="I57" s="32">
        <f t="shared" si="17"/>
        <v>852.71049</v>
      </c>
      <c r="J57" s="32">
        <f t="shared" si="18"/>
        <v>929.4544341</v>
      </c>
      <c r="K57" s="49"/>
    </row>
    <row r="58" s="2" customFormat="1" ht="49.5" customHeight="1" spans="1:11">
      <c r="A58" s="24">
        <v>46</v>
      </c>
      <c r="B58" s="29" t="s">
        <v>116</v>
      </c>
      <c r="C58" s="29" t="s">
        <v>118</v>
      </c>
      <c r="D58" s="30" t="s">
        <v>115</v>
      </c>
      <c r="E58" s="30">
        <v>12</v>
      </c>
      <c r="F58" s="32">
        <v>80.529723</v>
      </c>
      <c r="G58" s="32">
        <f t="shared" si="15"/>
        <v>7.24767507</v>
      </c>
      <c r="H58" s="32">
        <f t="shared" si="16"/>
        <v>87.77739807</v>
      </c>
      <c r="I58" s="32">
        <f t="shared" si="17"/>
        <v>966.356676</v>
      </c>
      <c r="J58" s="32">
        <f t="shared" si="18"/>
        <v>1053.32877684</v>
      </c>
      <c r="K58" s="49"/>
    </row>
    <row r="59" s="2" customFormat="1" ht="49.5" customHeight="1" spans="1:11">
      <c r="A59" s="24">
        <v>47</v>
      </c>
      <c r="B59" s="29" t="s">
        <v>119</v>
      </c>
      <c r="C59" s="29" t="s">
        <v>120</v>
      </c>
      <c r="D59" s="30" t="s">
        <v>115</v>
      </c>
      <c r="E59" s="30">
        <v>3</v>
      </c>
      <c r="F59" s="32">
        <v>2345.508081</v>
      </c>
      <c r="G59" s="32">
        <f t="shared" si="15"/>
        <v>211.09572729</v>
      </c>
      <c r="H59" s="32">
        <f t="shared" si="16"/>
        <v>2556.60380829</v>
      </c>
      <c r="I59" s="32">
        <f t="shared" si="17"/>
        <v>7036.524243</v>
      </c>
      <c r="J59" s="32">
        <f t="shared" si="18"/>
        <v>7669.81142487</v>
      </c>
      <c r="K59" s="49"/>
    </row>
    <row r="60" s="2" customFormat="1" ht="49.5" customHeight="1" spans="1:11">
      <c r="A60" s="24">
        <v>48</v>
      </c>
      <c r="B60" s="29" t="s">
        <v>121</v>
      </c>
      <c r="C60" s="29" t="s">
        <v>122</v>
      </c>
      <c r="D60" s="30" t="s">
        <v>108</v>
      </c>
      <c r="E60" s="30">
        <v>2</v>
      </c>
      <c r="F60" s="32">
        <v>7.063443</v>
      </c>
      <c r="G60" s="32">
        <f t="shared" si="15"/>
        <v>0.63570987</v>
      </c>
      <c r="H60" s="32">
        <f t="shared" si="16"/>
        <v>7.69915287</v>
      </c>
      <c r="I60" s="32">
        <f t="shared" si="17"/>
        <v>14.126886</v>
      </c>
      <c r="J60" s="32">
        <f t="shared" si="18"/>
        <v>15.39830574</v>
      </c>
      <c r="K60" s="49"/>
    </row>
    <row r="61" s="2" customFormat="1" ht="49.5" customHeight="1" spans="1:11">
      <c r="A61" s="24">
        <v>49</v>
      </c>
      <c r="B61" s="29" t="s">
        <v>121</v>
      </c>
      <c r="C61" s="29" t="s">
        <v>123</v>
      </c>
      <c r="D61" s="30" t="s">
        <v>108</v>
      </c>
      <c r="E61" s="30">
        <v>5</v>
      </c>
      <c r="F61" s="32">
        <v>13.406787</v>
      </c>
      <c r="G61" s="32">
        <f t="shared" si="15"/>
        <v>1.20661083</v>
      </c>
      <c r="H61" s="32">
        <f t="shared" si="16"/>
        <v>14.61339783</v>
      </c>
      <c r="I61" s="32">
        <f t="shared" si="17"/>
        <v>67.033935</v>
      </c>
      <c r="J61" s="32">
        <f t="shared" si="18"/>
        <v>73.06698915</v>
      </c>
      <c r="K61" s="49"/>
    </row>
    <row r="62" s="2" customFormat="1" ht="49.5" customHeight="1" spans="1:11">
      <c r="A62" s="24">
        <v>50</v>
      </c>
      <c r="B62" s="29" t="s">
        <v>121</v>
      </c>
      <c r="C62" s="29" t="s">
        <v>124</v>
      </c>
      <c r="D62" s="30" t="s">
        <v>108</v>
      </c>
      <c r="E62" s="30">
        <v>4</v>
      </c>
      <c r="F62" s="32">
        <v>8.301366</v>
      </c>
      <c r="G62" s="32">
        <f t="shared" si="15"/>
        <v>0.74712294</v>
      </c>
      <c r="H62" s="32">
        <f t="shared" si="16"/>
        <v>9.04848894</v>
      </c>
      <c r="I62" s="32">
        <f t="shared" si="17"/>
        <v>33.205464</v>
      </c>
      <c r="J62" s="32">
        <f t="shared" si="18"/>
        <v>36.19395576</v>
      </c>
      <c r="K62" s="49"/>
    </row>
    <row r="63" s="2" customFormat="1" ht="49.5" customHeight="1" spans="1:11">
      <c r="A63" s="24">
        <v>51</v>
      </c>
      <c r="B63" s="29" t="s">
        <v>125</v>
      </c>
      <c r="C63" s="29" t="s">
        <v>126</v>
      </c>
      <c r="D63" s="30" t="s">
        <v>108</v>
      </c>
      <c r="E63" s="30">
        <v>14</v>
      </c>
      <c r="F63" s="32">
        <v>9.215649</v>
      </c>
      <c r="G63" s="32">
        <f t="shared" si="15"/>
        <v>0.82940841</v>
      </c>
      <c r="H63" s="32">
        <f t="shared" si="16"/>
        <v>10.04505741</v>
      </c>
      <c r="I63" s="32">
        <f t="shared" si="17"/>
        <v>129.019086</v>
      </c>
      <c r="J63" s="32">
        <f t="shared" si="18"/>
        <v>140.63080374</v>
      </c>
      <c r="K63" s="49"/>
    </row>
    <row r="64" s="2" customFormat="1" ht="49.5" customHeight="1" spans="1:11">
      <c r="A64" s="24">
        <v>52</v>
      </c>
      <c r="B64" s="29" t="s">
        <v>125</v>
      </c>
      <c r="C64" s="29" t="s">
        <v>127</v>
      </c>
      <c r="D64" s="30" t="s">
        <v>108</v>
      </c>
      <c r="E64" s="30">
        <v>4</v>
      </c>
      <c r="F64" s="32">
        <v>8.277093</v>
      </c>
      <c r="G64" s="32">
        <f t="shared" si="15"/>
        <v>0.74493837</v>
      </c>
      <c r="H64" s="32">
        <f t="shared" si="16"/>
        <v>9.02203137</v>
      </c>
      <c r="I64" s="32">
        <f t="shared" si="17"/>
        <v>33.108372</v>
      </c>
      <c r="J64" s="32">
        <f t="shared" si="18"/>
        <v>36.08812548</v>
      </c>
      <c r="K64" s="49"/>
    </row>
    <row r="65" s="2" customFormat="1" ht="49.5" customHeight="1" spans="1:11">
      <c r="A65" s="24">
        <v>53</v>
      </c>
      <c r="B65" s="29" t="s">
        <v>125</v>
      </c>
      <c r="C65" s="29" t="s">
        <v>128</v>
      </c>
      <c r="D65" s="30" t="s">
        <v>108</v>
      </c>
      <c r="E65" s="30">
        <v>16</v>
      </c>
      <c r="F65" s="32">
        <v>10.995669</v>
      </c>
      <c r="G65" s="32">
        <f t="shared" si="15"/>
        <v>0.98961021</v>
      </c>
      <c r="H65" s="32">
        <f t="shared" si="16"/>
        <v>11.98527921</v>
      </c>
      <c r="I65" s="32">
        <f t="shared" si="17"/>
        <v>175.930704</v>
      </c>
      <c r="J65" s="32">
        <f t="shared" si="18"/>
        <v>191.76446736</v>
      </c>
      <c r="K65" s="49"/>
    </row>
    <row r="66" s="2" customFormat="1" ht="49.5" customHeight="1" spans="1:11">
      <c r="A66" s="24">
        <v>54</v>
      </c>
      <c r="B66" s="29" t="s">
        <v>129</v>
      </c>
      <c r="C66" s="29" t="s">
        <v>130</v>
      </c>
      <c r="D66" s="30" t="s">
        <v>94</v>
      </c>
      <c r="E66" s="30">
        <v>4</v>
      </c>
      <c r="F66" s="32">
        <v>85.457142</v>
      </c>
      <c r="G66" s="32">
        <f t="shared" si="15"/>
        <v>7.69114278</v>
      </c>
      <c r="H66" s="32">
        <f t="shared" si="16"/>
        <v>93.14828478</v>
      </c>
      <c r="I66" s="32">
        <f t="shared" si="17"/>
        <v>341.828568</v>
      </c>
      <c r="J66" s="32">
        <f t="shared" si="18"/>
        <v>372.59313912</v>
      </c>
      <c r="K66" s="49"/>
    </row>
    <row r="67" s="2" customFormat="1" ht="49.5" customHeight="1" spans="1:11">
      <c r="A67" s="24">
        <v>55</v>
      </c>
      <c r="B67" s="29" t="s">
        <v>131</v>
      </c>
      <c r="C67" s="29" t="s">
        <v>132</v>
      </c>
      <c r="D67" s="30" t="s">
        <v>108</v>
      </c>
      <c r="E67" s="30">
        <v>224</v>
      </c>
      <c r="F67" s="32">
        <v>4.158774</v>
      </c>
      <c r="G67" s="32">
        <f t="shared" si="15"/>
        <v>0.37428966</v>
      </c>
      <c r="H67" s="32">
        <f t="shared" si="16"/>
        <v>4.53306366</v>
      </c>
      <c r="I67" s="32">
        <f t="shared" si="17"/>
        <v>931.565376</v>
      </c>
      <c r="J67" s="32">
        <f t="shared" si="18"/>
        <v>1015.40625984</v>
      </c>
      <c r="K67" s="49"/>
    </row>
    <row r="68" s="2" customFormat="1" ht="49.5" customHeight="1" spans="1:11">
      <c r="A68" s="24">
        <v>56</v>
      </c>
      <c r="B68" s="29" t="s">
        <v>133</v>
      </c>
      <c r="C68" s="29" t="s">
        <v>134</v>
      </c>
      <c r="D68" s="30" t="s">
        <v>135</v>
      </c>
      <c r="E68" s="30">
        <v>1</v>
      </c>
      <c r="F68" s="32">
        <v>210.155634</v>
      </c>
      <c r="G68" s="32">
        <f t="shared" si="15"/>
        <v>18.91400706</v>
      </c>
      <c r="H68" s="32">
        <f t="shared" si="16"/>
        <v>229.06964106</v>
      </c>
      <c r="I68" s="32">
        <f t="shared" si="17"/>
        <v>210.155634</v>
      </c>
      <c r="J68" s="32">
        <f t="shared" si="18"/>
        <v>229.06964106</v>
      </c>
      <c r="K68" s="49"/>
    </row>
    <row r="69" s="2" customFormat="1" ht="90.75" customHeight="1" spans="1:11">
      <c r="A69" s="24">
        <v>57</v>
      </c>
      <c r="B69" s="44" t="s">
        <v>136</v>
      </c>
      <c r="C69" s="44" t="s">
        <v>137</v>
      </c>
      <c r="D69" s="45" t="s">
        <v>54</v>
      </c>
      <c r="E69" s="45">
        <v>82</v>
      </c>
      <c r="F69" s="32">
        <v>19.442673</v>
      </c>
      <c r="G69" s="32">
        <f t="shared" si="15"/>
        <v>1.74984057</v>
      </c>
      <c r="H69" s="32">
        <f t="shared" si="16"/>
        <v>21.19251357</v>
      </c>
      <c r="I69" s="32">
        <f t="shared" si="17"/>
        <v>1594.299186</v>
      </c>
      <c r="J69" s="32">
        <f t="shared" si="18"/>
        <v>1737.78611274</v>
      </c>
      <c r="K69" s="49"/>
    </row>
    <row r="70" s="2" customFormat="1" ht="36" customHeight="1" spans="1:11">
      <c r="A70" s="24">
        <v>58</v>
      </c>
      <c r="B70" s="29" t="s">
        <v>138</v>
      </c>
      <c r="C70" s="29" t="s">
        <v>139</v>
      </c>
      <c r="D70" s="30" t="s">
        <v>54</v>
      </c>
      <c r="E70" s="30">
        <v>18</v>
      </c>
      <c r="F70" s="32">
        <v>7.872543</v>
      </c>
      <c r="G70" s="32">
        <f t="shared" si="15"/>
        <v>0.70852887</v>
      </c>
      <c r="H70" s="32">
        <f t="shared" si="16"/>
        <v>8.58107187</v>
      </c>
      <c r="I70" s="32">
        <f t="shared" si="17"/>
        <v>141.705774</v>
      </c>
      <c r="J70" s="32">
        <f t="shared" si="18"/>
        <v>154.45929366</v>
      </c>
      <c r="K70" s="49"/>
    </row>
    <row r="71" s="2" customFormat="1" ht="36" customHeight="1" spans="1:11">
      <c r="A71" s="24">
        <v>59</v>
      </c>
      <c r="B71" s="29" t="s">
        <v>140</v>
      </c>
      <c r="C71" s="29" t="s">
        <v>141</v>
      </c>
      <c r="D71" s="30" t="s">
        <v>115</v>
      </c>
      <c r="E71" s="30">
        <v>4</v>
      </c>
      <c r="F71" s="32">
        <v>54.824616</v>
      </c>
      <c r="G71" s="32">
        <f t="shared" si="15"/>
        <v>4.93421544</v>
      </c>
      <c r="H71" s="32">
        <f t="shared" si="16"/>
        <v>59.75883144</v>
      </c>
      <c r="I71" s="32">
        <f t="shared" si="17"/>
        <v>219.298464</v>
      </c>
      <c r="J71" s="32">
        <f t="shared" si="18"/>
        <v>239.03532576</v>
      </c>
      <c r="K71" s="49"/>
    </row>
    <row r="72" s="2" customFormat="1" ht="36" customHeight="1" spans="1:11">
      <c r="A72" s="24">
        <v>60</v>
      </c>
      <c r="B72" s="29" t="s">
        <v>142</v>
      </c>
      <c r="C72" s="29" t="s">
        <v>143</v>
      </c>
      <c r="D72" s="30" t="s">
        <v>144</v>
      </c>
      <c r="E72" s="30">
        <v>2</v>
      </c>
      <c r="F72" s="32">
        <v>18.674028</v>
      </c>
      <c r="G72" s="32">
        <f t="shared" ref="G72:G97" si="19">F72*$G$4</f>
        <v>1.68066252</v>
      </c>
      <c r="H72" s="32">
        <f t="shared" ref="H72:H97" si="20">F72+G72</f>
        <v>20.35469052</v>
      </c>
      <c r="I72" s="32">
        <f t="shared" ref="I72:I97" si="21">E72*F72</f>
        <v>37.348056</v>
      </c>
      <c r="J72" s="32">
        <f t="shared" ref="J72:J97" si="22">E72*H72</f>
        <v>40.70938104</v>
      </c>
      <c r="K72" s="49"/>
    </row>
    <row r="73" s="2" customFormat="1" ht="36" customHeight="1" spans="1:11">
      <c r="A73" s="24">
        <v>61</v>
      </c>
      <c r="B73" s="29" t="s">
        <v>142</v>
      </c>
      <c r="C73" s="29" t="s">
        <v>145</v>
      </c>
      <c r="D73" s="30" t="s">
        <v>144</v>
      </c>
      <c r="E73" s="30">
        <v>1</v>
      </c>
      <c r="F73" s="32">
        <v>71.216982</v>
      </c>
      <c r="G73" s="32">
        <f t="shared" si="19"/>
        <v>6.40952838</v>
      </c>
      <c r="H73" s="32">
        <f t="shared" si="20"/>
        <v>77.62651038</v>
      </c>
      <c r="I73" s="32">
        <f t="shared" si="21"/>
        <v>71.216982</v>
      </c>
      <c r="J73" s="32">
        <f t="shared" si="22"/>
        <v>77.62651038</v>
      </c>
      <c r="K73" s="49"/>
    </row>
    <row r="74" s="2" customFormat="1" ht="36" customHeight="1" spans="1:11">
      <c r="A74" s="24">
        <v>62</v>
      </c>
      <c r="B74" s="29" t="s">
        <v>146</v>
      </c>
      <c r="C74" s="29" t="s">
        <v>147</v>
      </c>
      <c r="D74" s="30" t="s">
        <v>148</v>
      </c>
      <c r="E74" s="30">
        <v>1</v>
      </c>
      <c r="F74" s="32">
        <v>506.367144</v>
      </c>
      <c r="G74" s="32">
        <f t="shared" si="19"/>
        <v>45.57304296</v>
      </c>
      <c r="H74" s="32">
        <f t="shared" si="20"/>
        <v>551.94018696</v>
      </c>
      <c r="I74" s="32">
        <f t="shared" si="21"/>
        <v>506.367144</v>
      </c>
      <c r="J74" s="32">
        <f t="shared" si="22"/>
        <v>551.94018696</v>
      </c>
      <c r="K74" s="49"/>
    </row>
    <row r="75" ht="20.25" customHeight="1" spans="1:11">
      <c r="A75" s="51" t="s">
        <v>149</v>
      </c>
      <c r="B75" s="52"/>
      <c r="C75" s="53"/>
      <c r="D75" s="30"/>
      <c r="E75" s="32"/>
      <c r="F75" s="32"/>
      <c r="G75" s="32"/>
      <c r="H75" s="32"/>
      <c r="I75" s="32"/>
      <c r="J75" s="32"/>
      <c r="K75" s="49"/>
    </row>
    <row r="76" ht="39" customHeight="1" spans="1:11">
      <c r="A76" s="24">
        <v>64</v>
      </c>
      <c r="B76" s="29" t="s">
        <v>150</v>
      </c>
      <c r="C76" s="29" t="s">
        <v>151</v>
      </c>
      <c r="D76" s="30" t="s">
        <v>152</v>
      </c>
      <c r="E76" s="30">
        <v>1</v>
      </c>
      <c r="F76" s="32">
        <v>335.85741</v>
      </c>
      <c r="G76" s="32">
        <f t="shared" ref="G76:G87" si="23">F76*$G$4</f>
        <v>30.2271669</v>
      </c>
      <c r="H76" s="32">
        <f t="shared" ref="H76:H87" si="24">F76+G76</f>
        <v>366.0845769</v>
      </c>
      <c r="I76" s="32">
        <f t="shared" ref="I76:I87" si="25">E76*F76</f>
        <v>335.85741</v>
      </c>
      <c r="J76" s="32">
        <f t="shared" ref="J76:J87" si="26">E76*H76</f>
        <v>366.0845769</v>
      </c>
      <c r="K76" s="49"/>
    </row>
    <row r="77" ht="36" customHeight="1" spans="1:11">
      <c r="A77" s="24">
        <v>67</v>
      </c>
      <c r="B77" s="29" t="s">
        <v>100</v>
      </c>
      <c r="C77" s="29" t="s">
        <v>103</v>
      </c>
      <c r="D77" s="30" t="s">
        <v>54</v>
      </c>
      <c r="E77" s="30">
        <v>95</v>
      </c>
      <c r="F77" s="32">
        <v>4.927419</v>
      </c>
      <c r="G77" s="32">
        <f t="shared" si="23"/>
        <v>0.44346771</v>
      </c>
      <c r="H77" s="32">
        <f t="shared" si="24"/>
        <v>5.37088671</v>
      </c>
      <c r="I77" s="32">
        <f t="shared" si="25"/>
        <v>468.104805</v>
      </c>
      <c r="J77" s="32">
        <f t="shared" si="26"/>
        <v>510.23423745</v>
      </c>
      <c r="K77" s="49"/>
    </row>
    <row r="78" ht="36" customHeight="1" spans="1:11">
      <c r="A78" s="24">
        <v>68</v>
      </c>
      <c r="B78" s="29" t="s">
        <v>100</v>
      </c>
      <c r="C78" s="29" t="s">
        <v>153</v>
      </c>
      <c r="D78" s="30" t="s">
        <v>54</v>
      </c>
      <c r="E78" s="30">
        <v>24.51</v>
      </c>
      <c r="F78" s="32">
        <v>5.728428</v>
      </c>
      <c r="G78" s="32">
        <f t="shared" si="23"/>
        <v>0.51555852</v>
      </c>
      <c r="H78" s="32">
        <f t="shared" si="24"/>
        <v>6.24398652</v>
      </c>
      <c r="I78" s="32">
        <f t="shared" si="25"/>
        <v>140.40377028</v>
      </c>
      <c r="J78" s="32">
        <f t="shared" si="26"/>
        <v>153.0401096052</v>
      </c>
      <c r="K78" s="49"/>
    </row>
    <row r="79" ht="36" customHeight="1" spans="1:11">
      <c r="A79" s="24">
        <v>69</v>
      </c>
      <c r="B79" s="29" t="s">
        <v>154</v>
      </c>
      <c r="C79" s="29" t="s">
        <v>155</v>
      </c>
      <c r="D79" s="30" t="s">
        <v>54</v>
      </c>
      <c r="E79" s="30">
        <v>882</v>
      </c>
      <c r="F79" s="32">
        <v>5.801247</v>
      </c>
      <c r="G79" s="32">
        <f t="shared" si="23"/>
        <v>0.52211223</v>
      </c>
      <c r="H79" s="32">
        <f t="shared" si="24"/>
        <v>6.32335923</v>
      </c>
      <c r="I79" s="32">
        <f t="shared" si="25"/>
        <v>5116.699854</v>
      </c>
      <c r="J79" s="32">
        <f t="shared" si="26"/>
        <v>5577.20284086</v>
      </c>
      <c r="K79" s="49"/>
    </row>
    <row r="80" ht="36" customHeight="1" spans="1:11">
      <c r="A80" s="24">
        <v>70</v>
      </c>
      <c r="B80" s="29" t="s">
        <v>156</v>
      </c>
      <c r="C80" s="29" t="s">
        <v>157</v>
      </c>
      <c r="D80" s="30" t="s">
        <v>108</v>
      </c>
      <c r="E80" s="30">
        <v>1</v>
      </c>
      <c r="F80" s="32">
        <v>37.234782</v>
      </c>
      <c r="G80" s="32">
        <f t="shared" si="23"/>
        <v>3.35113038</v>
      </c>
      <c r="H80" s="32">
        <f t="shared" si="24"/>
        <v>40.58591238</v>
      </c>
      <c r="I80" s="32">
        <f t="shared" si="25"/>
        <v>37.234782</v>
      </c>
      <c r="J80" s="32">
        <f t="shared" si="26"/>
        <v>40.58591238</v>
      </c>
      <c r="K80" s="49"/>
    </row>
    <row r="81" ht="41.25" customHeight="1" spans="1:11">
      <c r="A81" s="24">
        <v>71</v>
      </c>
      <c r="B81" s="29" t="s">
        <v>156</v>
      </c>
      <c r="C81" s="29" t="s">
        <v>158</v>
      </c>
      <c r="D81" s="30" t="s">
        <v>108</v>
      </c>
      <c r="E81" s="30">
        <v>2</v>
      </c>
      <c r="F81" s="32">
        <v>32.436819</v>
      </c>
      <c r="G81" s="32">
        <f t="shared" si="23"/>
        <v>2.91931371</v>
      </c>
      <c r="H81" s="32">
        <f t="shared" si="24"/>
        <v>35.35613271</v>
      </c>
      <c r="I81" s="32">
        <f t="shared" si="25"/>
        <v>64.873638</v>
      </c>
      <c r="J81" s="32">
        <f t="shared" si="26"/>
        <v>70.71226542</v>
      </c>
      <c r="K81" s="49"/>
    </row>
    <row r="82" ht="19.5" customHeight="1" spans="1:11">
      <c r="A82" s="51" t="s">
        <v>159</v>
      </c>
      <c r="B82" s="52"/>
      <c r="C82" s="53"/>
      <c r="D82" s="30"/>
      <c r="E82" s="32"/>
      <c r="F82" s="32"/>
      <c r="G82" s="32"/>
      <c r="H82" s="32"/>
      <c r="I82" s="32"/>
      <c r="J82" s="32"/>
      <c r="K82" s="49"/>
    </row>
    <row r="83" ht="88.5" customHeight="1" spans="1:11">
      <c r="A83" s="24">
        <v>72</v>
      </c>
      <c r="B83" s="29" t="s">
        <v>160</v>
      </c>
      <c r="C83" s="29" t="s">
        <v>161</v>
      </c>
      <c r="D83" s="30" t="s">
        <v>54</v>
      </c>
      <c r="E83" s="30">
        <v>7.8</v>
      </c>
      <c r="F83" s="32">
        <v>14.48289</v>
      </c>
      <c r="G83" s="32">
        <f t="shared" si="23"/>
        <v>1.3034601</v>
      </c>
      <c r="H83" s="32">
        <f t="shared" si="24"/>
        <v>15.7863501</v>
      </c>
      <c r="I83" s="32">
        <f t="shared" si="25"/>
        <v>112.966542</v>
      </c>
      <c r="J83" s="32">
        <f t="shared" si="26"/>
        <v>123.13353078</v>
      </c>
      <c r="K83" s="49"/>
    </row>
    <row r="84" ht="88.5" customHeight="1" spans="1:11">
      <c r="A84" s="24">
        <v>73</v>
      </c>
      <c r="B84" s="29" t="s">
        <v>160</v>
      </c>
      <c r="C84" s="29" t="s">
        <v>162</v>
      </c>
      <c r="D84" s="30" t="s">
        <v>54</v>
      </c>
      <c r="E84" s="30">
        <v>22.6</v>
      </c>
      <c r="F84" s="32">
        <v>13.180239</v>
      </c>
      <c r="G84" s="32">
        <f t="shared" si="23"/>
        <v>1.18622151</v>
      </c>
      <c r="H84" s="32">
        <f t="shared" si="24"/>
        <v>14.36646051</v>
      </c>
      <c r="I84" s="32">
        <f t="shared" si="25"/>
        <v>297.8734014</v>
      </c>
      <c r="J84" s="32">
        <f t="shared" si="26"/>
        <v>324.682007526</v>
      </c>
      <c r="K84" s="49"/>
    </row>
    <row r="85" ht="88.5" customHeight="1" spans="1:11">
      <c r="A85" s="24">
        <v>74</v>
      </c>
      <c r="B85" s="29" t="s">
        <v>160</v>
      </c>
      <c r="C85" s="29" t="s">
        <v>163</v>
      </c>
      <c r="D85" s="30" t="s">
        <v>54</v>
      </c>
      <c r="E85" s="30">
        <v>1.14</v>
      </c>
      <c r="F85" s="32">
        <v>15.914997</v>
      </c>
      <c r="G85" s="32">
        <f t="shared" si="23"/>
        <v>1.43234973</v>
      </c>
      <c r="H85" s="32">
        <f t="shared" si="24"/>
        <v>17.34734673</v>
      </c>
      <c r="I85" s="32">
        <f t="shared" si="25"/>
        <v>18.14309658</v>
      </c>
      <c r="J85" s="32">
        <f t="shared" si="26"/>
        <v>19.7759752722</v>
      </c>
      <c r="K85" s="49"/>
    </row>
    <row r="86" ht="88.5" customHeight="1" spans="1:11">
      <c r="A86" s="24">
        <v>75</v>
      </c>
      <c r="B86" s="29" t="s">
        <v>160</v>
      </c>
      <c r="C86" s="29" t="s">
        <v>164</v>
      </c>
      <c r="D86" s="30" t="s">
        <v>54</v>
      </c>
      <c r="E86" s="30">
        <v>3.18</v>
      </c>
      <c r="F86" s="32">
        <v>20.195136</v>
      </c>
      <c r="G86" s="32">
        <f t="shared" si="23"/>
        <v>1.81756224</v>
      </c>
      <c r="H86" s="32">
        <f t="shared" si="24"/>
        <v>22.01269824</v>
      </c>
      <c r="I86" s="32">
        <f t="shared" si="25"/>
        <v>64.22053248</v>
      </c>
      <c r="J86" s="32">
        <f t="shared" si="26"/>
        <v>70.0003804032</v>
      </c>
      <c r="K86" s="49"/>
    </row>
    <row r="87" ht="88.5" customHeight="1" spans="1:11">
      <c r="A87" s="24">
        <v>76</v>
      </c>
      <c r="B87" s="29" t="s">
        <v>160</v>
      </c>
      <c r="C87" s="29" t="s">
        <v>165</v>
      </c>
      <c r="D87" s="30" t="s">
        <v>54</v>
      </c>
      <c r="E87" s="30">
        <v>9.03</v>
      </c>
      <c r="F87" s="32">
        <v>24.127362</v>
      </c>
      <c r="G87" s="32">
        <f t="shared" si="23"/>
        <v>2.17146258</v>
      </c>
      <c r="H87" s="32">
        <f t="shared" si="24"/>
        <v>26.29882458</v>
      </c>
      <c r="I87" s="32">
        <f t="shared" si="25"/>
        <v>217.87007886</v>
      </c>
      <c r="J87" s="32">
        <f t="shared" si="26"/>
        <v>237.4783859574</v>
      </c>
      <c r="K87" s="49"/>
    </row>
    <row r="88" ht="88.5" customHeight="1" spans="1:11">
      <c r="A88" s="24">
        <v>77</v>
      </c>
      <c r="B88" s="29" t="s">
        <v>160</v>
      </c>
      <c r="C88" s="29" t="s">
        <v>166</v>
      </c>
      <c r="D88" s="30" t="s">
        <v>54</v>
      </c>
      <c r="E88" s="30">
        <v>1.6</v>
      </c>
      <c r="F88" s="32">
        <v>30.033792</v>
      </c>
      <c r="G88" s="32">
        <f t="shared" si="19"/>
        <v>2.70304128</v>
      </c>
      <c r="H88" s="32">
        <f t="shared" si="20"/>
        <v>32.73683328</v>
      </c>
      <c r="I88" s="32">
        <f t="shared" si="21"/>
        <v>48.0540672</v>
      </c>
      <c r="J88" s="32">
        <f t="shared" si="22"/>
        <v>52.378933248</v>
      </c>
      <c r="K88" s="49"/>
    </row>
    <row r="89" ht="88.5" customHeight="1" spans="1:11">
      <c r="A89" s="24">
        <v>78</v>
      </c>
      <c r="B89" s="29" t="s">
        <v>160</v>
      </c>
      <c r="C89" s="29" t="s">
        <v>167</v>
      </c>
      <c r="D89" s="30" t="s">
        <v>54</v>
      </c>
      <c r="E89" s="30">
        <v>11.46</v>
      </c>
      <c r="F89" s="32">
        <v>38.496978</v>
      </c>
      <c r="G89" s="32">
        <f t="shared" si="19"/>
        <v>3.46472802</v>
      </c>
      <c r="H89" s="32">
        <f t="shared" si="20"/>
        <v>41.96170602</v>
      </c>
      <c r="I89" s="32">
        <f t="shared" si="21"/>
        <v>441.17536788</v>
      </c>
      <c r="J89" s="32">
        <f t="shared" si="22"/>
        <v>480.8811509892</v>
      </c>
      <c r="K89" s="49"/>
    </row>
    <row r="90" ht="88.5" customHeight="1" spans="1:11">
      <c r="A90" s="24">
        <v>79</v>
      </c>
      <c r="B90" s="29" t="s">
        <v>160</v>
      </c>
      <c r="C90" s="29" t="s">
        <v>168</v>
      </c>
      <c r="D90" s="30" t="s">
        <v>54</v>
      </c>
      <c r="E90" s="30">
        <v>6.9</v>
      </c>
      <c r="F90" s="32">
        <v>48.133359</v>
      </c>
      <c r="G90" s="32">
        <f t="shared" si="19"/>
        <v>4.33200231</v>
      </c>
      <c r="H90" s="32">
        <f t="shared" si="20"/>
        <v>52.46536131</v>
      </c>
      <c r="I90" s="32">
        <f t="shared" si="21"/>
        <v>332.1201771</v>
      </c>
      <c r="J90" s="32">
        <f t="shared" si="22"/>
        <v>362.010993039</v>
      </c>
      <c r="K90" s="49"/>
    </row>
    <row r="91" ht="88.5" customHeight="1" spans="1:11">
      <c r="A91" s="24">
        <v>80</v>
      </c>
      <c r="B91" s="29" t="s">
        <v>169</v>
      </c>
      <c r="C91" s="29" t="s">
        <v>170</v>
      </c>
      <c r="D91" s="30" t="s">
        <v>54</v>
      </c>
      <c r="E91" s="30">
        <v>6.81</v>
      </c>
      <c r="F91" s="32">
        <v>100.97568</v>
      </c>
      <c r="G91" s="32">
        <f t="shared" si="19"/>
        <v>9.0878112</v>
      </c>
      <c r="H91" s="32">
        <f t="shared" si="20"/>
        <v>110.0634912</v>
      </c>
      <c r="I91" s="32">
        <f t="shared" si="21"/>
        <v>687.6443808</v>
      </c>
      <c r="J91" s="32">
        <f t="shared" si="22"/>
        <v>749.532375072</v>
      </c>
      <c r="K91" s="49"/>
    </row>
    <row r="92" ht="47.25" customHeight="1" spans="1:11">
      <c r="A92" s="24">
        <v>81</v>
      </c>
      <c r="B92" s="29" t="s">
        <v>171</v>
      </c>
      <c r="C92" s="29" t="s">
        <v>172</v>
      </c>
      <c r="D92" s="30" t="s">
        <v>108</v>
      </c>
      <c r="E92" s="30">
        <v>2</v>
      </c>
      <c r="F92" s="32">
        <v>226.216269</v>
      </c>
      <c r="G92" s="32">
        <f t="shared" si="19"/>
        <v>20.35946421</v>
      </c>
      <c r="H92" s="32">
        <f t="shared" si="20"/>
        <v>246.57573321</v>
      </c>
      <c r="I92" s="32">
        <f t="shared" si="21"/>
        <v>452.432538</v>
      </c>
      <c r="J92" s="32">
        <f t="shared" si="22"/>
        <v>493.15146642</v>
      </c>
      <c r="K92" s="49"/>
    </row>
    <row r="93" ht="47.25" customHeight="1" spans="1:11">
      <c r="A93" s="24">
        <v>82</v>
      </c>
      <c r="B93" s="29" t="s">
        <v>173</v>
      </c>
      <c r="C93" s="29" t="s">
        <v>174</v>
      </c>
      <c r="D93" s="30" t="s">
        <v>175</v>
      </c>
      <c r="E93" s="30">
        <v>1</v>
      </c>
      <c r="F93" s="32">
        <v>180.065205</v>
      </c>
      <c r="G93" s="32">
        <f t="shared" si="19"/>
        <v>16.20586845</v>
      </c>
      <c r="H93" s="32">
        <f t="shared" si="20"/>
        <v>196.27107345</v>
      </c>
      <c r="I93" s="32">
        <f t="shared" si="21"/>
        <v>180.065205</v>
      </c>
      <c r="J93" s="32">
        <f t="shared" si="22"/>
        <v>196.27107345</v>
      </c>
      <c r="K93" s="49"/>
    </row>
    <row r="94" ht="30.75" customHeight="1" spans="1:11">
      <c r="A94" s="24">
        <v>83</v>
      </c>
      <c r="B94" s="29" t="s">
        <v>176</v>
      </c>
      <c r="C94" s="29" t="s">
        <v>177</v>
      </c>
      <c r="D94" s="30" t="s">
        <v>108</v>
      </c>
      <c r="E94" s="30">
        <v>1</v>
      </c>
      <c r="F94" s="32">
        <v>41.814288</v>
      </c>
      <c r="G94" s="32">
        <f t="shared" si="19"/>
        <v>3.76328592</v>
      </c>
      <c r="H94" s="32">
        <f t="shared" si="20"/>
        <v>45.57757392</v>
      </c>
      <c r="I94" s="32">
        <f t="shared" si="21"/>
        <v>41.814288</v>
      </c>
      <c r="J94" s="32">
        <f t="shared" si="22"/>
        <v>45.57757392</v>
      </c>
      <c r="K94" s="49"/>
    </row>
    <row r="95" ht="30.75" customHeight="1" spans="1:11">
      <c r="A95" s="24">
        <v>84</v>
      </c>
      <c r="B95" s="29" t="s">
        <v>176</v>
      </c>
      <c r="C95" s="29" t="s">
        <v>178</v>
      </c>
      <c r="D95" s="30" t="s">
        <v>108</v>
      </c>
      <c r="E95" s="30">
        <v>4</v>
      </c>
      <c r="F95" s="32">
        <v>28.933416</v>
      </c>
      <c r="G95" s="32">
        <f t="shared" si="19"/>
        <v>2.60400744</v>
      </c>
      <c r="H95" s="32">
        <f t="shared" si="20"/>
        <v>31.53742344</v>
      </c>
      <c r="I95" s="32">
        <f t="shared" si="21"/>
        <v>115.733664</v>
      </c>
      <c r="J95" s="32">
        <f t="shared" si="22"/>
        <v>126.14969376</v>
      </c>
      <c r="K95" s="49"/>
    </row>
    <row r="96" ht="66.75" customHeight="1" spans="1:11">
      <c r="A96" s="24">
        <v>85</v>
      </c>
      <c r="B96" s="29" t="s">
        <v>179</v>
      </c>
      <c r="C96" s="29" t="s">
        <v>180</v>
      </c>
      <c r="D96" s="30" t="s">
        <v>175</v>
      </c>
      <c r="E96" s="30">
        <v>4</v>
      </c>
      <c r="F96" s="32">
        <v>536.489937</v>
      </c>
      <c r="G96" s="32">
        <f t="shared" si="19"/>
        <v>48.28409433</v>
      </c>
      <c r="H96" s="32">
        <f t="shared" si="20"/>
        <v>584.77403133</v>
      </c>
      <c r="I96" s="32">
        <f t="shared" si="21"/>
        <v>2145.959748</v>
      </c>
      <c r="J96" s="32">
        <f t="shared" si="22"/>
        <v>2339.09612532</v>
      </c>
      <c r="K96" s="49"/>
    </row>
    <row r="97" ht="66.75" customHeight="1" spans="1:11">
      <c r="A97" s="24">
        <v>86</v>
      </c>
      <c r="B97" s="29" t="s">
        <v>181</v>
      </c>
      <c r="C97" s="29" t="s">
        <v>182</v>
      </c>
      <c r="D97" s="30" t="s">
        <v>175</v>
      </c>
      <c r="E97" s="30">
        <v>1</v>
      </c>
      <c r="F97" s="32">
        <v>266.379993</v>
      </c>
      <c r="G97" s="32">
        <f t="shared" si="19"/>
        <v>23.97419937</v>
      </c>
      <c r="H97" s="32">
        <f t="shared" si="20"/>
        <v>290.35419237</v>
      </c>
      <c r="I97" s="32">
        <f t="shared" si="21"/>
        <v>266.379993</v>
      </c>
      <c r="J97" s="32">
        <f t="shared" si="22"/>
        <v>290.35419237</v>
      </c>
      <c r="K97" s="49"/>
    </row>
    <row r="98" ht="66.75" customHeight="1" spans="1:11">
      <c r="A98" s="24">
        <v>87</v>
      </c>
      <c r="B98" s="29" t="s">
        <v>183</v>
      </c>
      <c r="C98" s="29" t="s">
        <v>184</v>
      </c>
      <c r="D98" s="30" t="s">
        <v>175</v>
      </c>
      <c r="E98" s="30">
        <v>2</v>
      </c>
      <c r="F98" s="32">
        <v>145.888821</v>
      </c>
      <c r="G98" s="32">
        <f t="shared" ref="G98:G103" si="27">F98*$G$4</f>
        <v>13.12999389</v>
      </c>
      <c r="H98" s="32">
        <f t="shared" ref="H98:H103" si="28">F98+G98</f>
        <v>159.01881489</v>
      </c>
      <c r="I98" s="32">
        <f t="shared" ref="I98:I103" si="29">E98*F98</f>
        <v>291.777642</v>
      </c>
      <c r="J98" s="32">
        <f t="shared" ref="J98:J103" si="30">E98*H98</f>
        <v>318.03762978</v>
      </c>
      <c r="K98" s="49"/>
    </row>
    <row r="99" ht="26.25" customHeight="1" spans="1:11">
      <c r="A99" s="51" t="s">
        <v>185</v>
      </c>
      <c r="B99" s="52"/>
      <c r="C99" s="53"/>
      <c r="D99" s="30"/>
      <c r="E99" s="32"/>
      <c r="F99" s="32"/>
      <c r="G99" s="32"/>
      <c r="H99" s="32"/>
      <c r="I99" s="32"/>
      <c r="J99" s="32"/>
      <c r="K99" s="49"/>
    </row>
    <row r="100" ht="66" customHeight="1" spans="1:11">
      <c r="A100" s="24">
        <v>88</v>
      </c>
      <c r="B100" s="29" t="s">
        <v>160</v>
      </c>
      <c r="C100" s="29" t="s">
        <v>186</v>
      </c>
      <c r="D100" s="30" t="s">
        <v>54</v>
      </c>
      <c r="E100" s="30">
        <v>13</v>
      </c>
      <c r="F100" s="32">
        <v>15.308172</v>
      </c>
      <c r="G100" s="32">
        <f t="shared" si="27"/>
        <v>1.37773548</v>
      </c>
      <c r="H100" s="32">
        <f t="shared" si="28"/>
        <v>16.68590748</v>
      </c>
      <c r="I100" s="32">
        <f t="shared" si="29"/>
        <v>199.006236</v>
      </c>
      <c r="J100" s="32">
        <f t="shared" si="30"/>
        <v>216.91679724</v>
      </c>
      <c r="K100" s="49"/>
    </row>
    <row r="101" ht="66" customHeight="1" spans="1:11">
      <c r="A101" s="24">
        <v>89</v>
      </c>
      <c r="B101" s="29" t="s">
        <v>160</v>
      </c>
      <c r="C101" s="29" t="s">
        <v>187</v>
      </c>
      <c r="D101" s="30" t="s">
        <v>54</v>
      </c>
      <c r="E101" s="30">
        <v>5</v>
      </c>
      <c r="F101" s="32">
        <v>24.135453</v>
      </c>
      <c r="G101" s="32">
        <f t="shared" si="27"/>
        <v>2.17219077</v>
      </c>
      <c r="H101" s="32">
        <f t="shared" si="28"/>
        <v>26.30764377</v>
      </c>
      <c r="I101" s="32">
        <f t="shared" si="29"/>
        <v>120.677265</v>
      </c>
      <c r="J101" s="32">
        <f t="shared" si="30"/>
        <v>131.53821885</v>
      </c>
      <c r="K101" s="49"/>
    </row>
    <row r="102" ht="66" customHeight="1" spans="1:11">
      <c r="A102" s="24">
        <v>90</v>
      </c>
      <c r="B102" s="29" t="s">
        <v>160</v>
      </c>
      <c r="C102" s="29" t="s">
        <v>188</v>
      </c>
      <c r="D102" s="30" t="s">
        <v>54</v>
      </c>
      <c r="E102" s="30">
        <v>13</v>
      </c>
      <c r="F102" s="32">
        <v>34.443387</v>
      </c>
      <c r="G102" s="32">
        <f t="shared" si="27"/>
        <v>3.09990483</v>
      </c>
      <c r="H102" s="32">
        <f t="shared" si="28"/>
        <v>37.54329183</v>
      </c>
      <c r="I102" s="32">
        <f t="shared" si="29"/>
        <v>447.764031</v>
      </c>
      <c r="J102" s="32">
        <f t="shared" si="30"/>
        <v>488.06279379</v>
      </c>
      <c r="K102" s="49"/>
    </row>
    <row r="103" ht="43.5" customHeight="1" spans="1:11">
      <c r="A103" s="24">
        <v>91</v>
      </c>
      <c r="B103" s="29" t="s">
        <v>189</v>
      </c>
      <c r="C103" s="29" t="s">
        <v>190</v>
      </c>
      <c r="D103" s="30" t="s">
        <v>191</v>
      </c>
      <c r="E103" s="30">
        <v>6</v>
      </c>
      <c r="F103" s="32">
        <v>15.688449</v>
      </c>
      <c r="G103" s="32">
        <f t="shared" si="27"/>
        <v>1.41196041</v>
      </c>
      <c r="H103" s="32">
        <f t="shared" si="28"/>
        <v>17.10040941</v>
      </c>
      <c r="I103" s="32">
        <f t="shared" si="29"/>
        <v>94.130694</v>
      </c>
      <c r="J103" s="32">
        <f t="shared" si="30"/>
        <v>102.60245646</v>
      </c>
      <c r="K103" s="49"/>
    </row>
    <row r="104" ht="33" customHeight="1" spans="1:11">
      <c r="A104" s="51" t="s">
        <v>192</v>
      </c>
      <c r="B104" s="52"/>
      <c r="C104" s="53"/>
      <c r="D104" s="30"/>
      <c r="E104" s="32"/>
      <c r="F104" s="32"/>
      <c r="G104" s="32"/>
      <c r="H104" s="32"/>
      <c r="I104" s="32"/>
      <c r="J104" s="32"/>
      <c r="K104" s="49"/>
    </row>
    <row r="105" ht="36.75" customHeight="1" spans="1:11">
      <c r="A105" s="24">
        <v>94</v>
      </c>
      <c r="B105" s="29" t="s">
        <v>193</v>
      </c>
      <c r="C105" s="29" t="s">
        <v>194</v>
      </c>
      <c r="D105" s="30" t="s">
        <v>195</v>
      </c>
      <c r="E105" s="30">
        <v>1</v>
      </c>
      <c r="F105" s="32">
        <v>43.699491</v>
      </c>
      <c r="G105" s="32">
        <f t="shared" ref="G105:G106" si="31">F105*$G$4</f>
        <v>3.93295419</v>
      </c>
      <c r="H105" s="32">
        <f t="shared" ref="H105:H106" si="32">F105+G105</f>
        <v>47.63244519</v>
      </c>
      <c r="I105" s="32">
        <f t="shared" ref="I105:I106" si="33">E105*F105</f>
        <v>43.699491</v>
      </c>
      <c r="J105" s="32">
        <f t="shared" ref="J105:J106" si="34">E105*H105</f>
        <v>47.63244519</v>
      </c>
      <c r="K105" s="49"/>
    </row>
    <row r="106" ht="36.75" customHeight="1" spans="1:11">
      <c r="A106" s="24">
        <v>95</v>
      </c>
      <c r="B106" s="29" t="s">
        <v>193</v>
      </c>
      <c r="C106" s="29" t="s">
        <v>196</v>
      </c>
      <c r="D106" s="30" t="s">
        <v>195</v>
      </c>
      <c r="E106" s="30">
        <v>1</v>
      </c>
      <c r="F106" s="32">
        <v>101.46114</v>
      </c>
      <c r="G106" s="32">
        <f t="shared" si="31"/>
        <v>9.1315026</v>
      </c>
      <c r="H106" s="32">
        <f t="shared" si="32"/>
        <v>110.5926426</v>
      </c>
      <c r="I106" s="32">
        <f t="shared" si="33"/>
        <v>101.46114</v>
      </c>
      <c r="J106" s="32">
        <f t="shared" si="34"/>
        <v>110.5926426</v>
      </c>
      <c r="K106" s="49"/>
    </row>
    <row r="107" ht="19.5" customHeight="1" spans="1:11">
      <c r="A107" s="51" t="s">
        <v>197</v>
      </c>
      <c r="B107" s="52"/>
      <c r="C107" s="53"/>
      <c r="D107" s="30"/>
      <c r="E107" s="32"/>
      <c r="F107" s="32"/>
      <c r="G107" s="32"/>
      <c r="H107" s="32"/>
      <c r="I107" s="32"/>
      <c r="J107" s="32"/>
      <c r="K107" s="49"/>
    </row>
    <row r="108" ht="40.5" customHeight="1" spans="1:11">
      <c r="A108" s="54">
        <v>96</v>
      </c>
      <c r="B108" s="29" t="s">
        <v>197</v>
      </c>
      <c r="C108" s="29" t="s">
        <v>198</v>
      </c>
      <c r="D108" s="30" t="s">
        <v>37</v>
      </c>
      <c r="E108" s="30">
        <v>1</v>
      </c>
      <c r="F108" s="39">
        <v>319.400316</v>
      </c>
      <c r="G108" s="39">
        <f t="shared" si="13"/>
        <v>28.74602844</v>
      </c>
      <c r="H108" s="39">
        <f t="shared" si="14"/>
        <v>348.14634444</v>
      </c>
      <c r="I108" s="39">
        <f t="shared" ref="I108" si="35">E108*F108</f>
        <v>319.400316</v>
      </c>
      <c r="J108" s="39">
        <f t="shared" ref="J108" si="36">E108*H108</f>
        <v>348.14634444</v>
      </c>
      <c r="K108" s="49"/>
    </row>
    <row r="109" ht="27.75" customHeight="1" spans="1:11">
      <c r="A109" s="19" t="s">
        <v>199</v>
      </c>
      <c r="B109" s="20" t="s">
        <v>200</v>
      </c>
      <c r="C109" s="21"/>
      <c r="D109" s="55"/>
      <c r="E109" s="32"/>
      <c r="F109" s="32"/>
      <c r="G109" s="39"/>
      <c r="H109" s="39"/>
      <c r="I109" s="39"/>
      <c r="J109" s="39"/>
      <c r="K109" s="49"/>
    </row>
    <row r="110" ht="27.75" customHeight="1" spans="1:11">
      <c r="A110" s="20" t="s">
        <v>97</v>
      </c>
      <c r="B110" s="21"/>
      <c r="C110" s="28"/>
      <c r="D110" s="55"/>
      <c r="E110" s="32"/>
      <c r="F110" s="32"/>
      <c r="G110" s="39"/>
      <c r="H110" s="39"/>
      <c r="I110" s="39"/>
      <c r="J110" s="39"/>
      <c r="K110" s="49"/>
    </row>
    <row r="111" ht="72.75" customHeight="1" spans="1:11">
      <c r="A111" s="24">
        <v>97</v>
      </c>
      <c r="B111" s="29" t="s">
        <v>98</v>
      </c>
      <c r="C111" s="29" t="s">
        <v>201</v>
      </c>
      <c r="D111" s="30" t="s">
        <v>94</v>
      </c>
      <c r="E111" s="30">
        <v>1</v>
      </c>
      <c r="F111" s="32">
        <v>1028.438919</v>
      </c>
      <c r="G111" s="39">
        <f t="shared" ref="G111:G134" si="37">F111*$G$4</f>
        <v>92.55950271</v>
      </c>
      <c r="H111" s="39">
        <f t="shared" ref="H111:H134" si="38">F111+G111</f>
        <v>1120.99842171</v>
      </c>
      <c r="I111" s="39">
        <f t="shared" ref="I111:I134" si="39">E111*F111</f>
        <v>1028.438919</v>
      </c>
      <c r="J111" s="39">
        <f t="shared" ref="J111:J134" si="40">E111*H111</f>
        <v>1120.99842171</v>
      </c>
      <c r="K111" s="49"/>
    </row>
    <row r="112" ht="58.5" customHeight="1" spans="1:11">
      <c r="A112" s="24">
        <v>98</v>
      </c>
      <c r="B112" s="29" t="s">
        <v>100</v>
      </c>
      <c r="C112" s="29" t="s">
        <v>101</v>
      </c>
      <c r="D112" s="30" t="s">
        <v>54</v>
      </c>
      <c r="E112" s="30">
        <v>20</v>
      </c>
      <c r="F112" s="32">
        <v>24.701823</v>
      </c>
      <c r="G112" s="39">
        <f t="shared" si="37"/>
        <v>2.22316407</v>
      </c>
      <c r="H112" s="39">
        <f t="shared" si="38"/>
        <v>26.92498707</v>
      </c>
      <c r="I112" s="39">
        <f t="shared" si="39"/>
        <v>494.03646</v>
      </c>
      <c r="J112" s="39">
        <f t="shared" si="40"/>
        <v>538.4997414</v>
      </c>
      <c r="K112" s="49"/>
    </row>
    <row r="113" ht="58.5" customHeight="1" spans="1:11">
      <c r="A113" s="24">
        <v>99</v>
      </c>
      <c r="B113" s="29" t="s">
        <v>100</v>
      </c>
      <c r="C113" s="29" t="s">
        <v>202</v>
      </c>
      <c r="D113" s="30" t="s">
        <v>54</v>
      </c>
      <c r="E113" s="30">
        <v>4</v>
      </c>
      <c r="F113" s="32">
        <v>20.365047</v>
      </c>
      <c r="G113" s="39">
        <f t="shared" si="37"/>
        <v>1.83285423</v>
      </c>
      <c r="H113" s="39">
        <f t="shared" si="38"/>
        <v>22.19790123</v>
      </c>
      <c r="I113" s="39">
        <f t="shared" si="39"/>
        <v>81.460188</v>
      </c>
      <c r="J113" s="39">
        <f t="shared" si="40"/>
        <v>88.79160492</v>
      </c>
      <c r="K113" s="49"/>
    </row>
    <row r="114" ht="58.5" customHeight="1" spans="1:11">
      <c r="A114" s="24">
        <v>100</v>
      </c>
      <c r="B114" s="29" t="s">
        <v>100</v>
      </c>
      <c r="C114" s="29" t="s">
        <v>103</v>
      </c>
      <c r="D114" s="30" t="s">
        <v>54</v>
      </c>
      <c r="E114" s="30">
        <v>37</v>
      </c>
      <c r="F114" s="32">
        <v>4.53096</v>
      </c>
      <c r="G114" s="39">
        <f t="shared" si="37"/>
        <v>0.4077864</v>
      </c>
      <c r="H114" s="39">
        <f t="shared" si="38"/>
        <v>4.9387464</v>
      </c>
      <c r="I114" s="39">
        <f t="shared" si="39"/>
        <v>167.64552</v>
      </c>
      <c r="J114" s="39">
        <f t="shared" si="40"/>
        <v>182.7336168</v>
      </c>
      <c r="K114" s="49"/>
    </row>
    <row r="115" ht="40.5" customHeight="1" spans="1:11">
      <c r="A115" s="24">
        <v>101</v>
      </c>
      <c r="B115" s="29" t="s">
        <v>109</v>
      </c>
      <c r="C115" s="29" t="s">
        <v>110</v>
      </c>
      <c r="D115" s="30" t="s">
        <v>54</v>
      </c>
      <c r="E115" s="30">
        <v>114</v>
      </c>
      <c r="F115" s="32">
        <v>2.225025</v>
      </c>
      <c r="G115" s="39">
        <f t="shared" si="37"/>
        <v>0.20025225</v>
      </c>
      <c r="H115" s="39">
        <f t="shared" si="38"/>
        <v>2.42527725</v>
      </c>
      <c r="I115" s="39">
        <f t="shared" si="39"/>
        <v>253.65285</v>
      </c>
      <c r="J115" s="39">
        <f t="shared" si="40"/>
        <v>276.4816065</v>
      </c>
      <c r="K115" s="49"/>
    </row>
    <row r="116" ht="40.5" customHeight="1" spans="1:11">
      <c r="A116" s="24">
        <v>102</v>
      </c>
      <c r="B116" s="29" t="s">
        <v>116</v>
      </c>
      <c r="C116" s="29" t="s">
        <v>118</v>
      </c>
      <c r="D116" s="30" t="s">
        <v>115</v>
      </c>
      <c r="E116" s="30">
        <v>1</v>
      </c>
      <c r="F116" s="32">
        <v>80.529723</v>
      </c>
      <c r="G116" s="39">
        <f t="shared" si="37"/>
        <v>7.24767507</v>
      </c>
      <c r="H116" s="39">
        <f t="shared" si="38"/>
        <v>87.77739807</v>
      </c>
      <c r="I116" s="39">
        <f t="shared" si="39"/>
        <v>80.529723</v>
      </c>
      <c r="J116" s="39">
        <f t="shared" si="40"/>
        <v>87.77739807</v>
      </c>
      <c r="K116" s="49"/>
    </row>
    <row r="117" ht="40.5" customHeight="1" spans="1:11">
      <c r="A117" s="24">
        <v>103</v>
      </c>
      <c r="B117" s="29" t="s">
        <v>121</v>
      </c>
      <c r="C117" s="29" t="s">
        <v>122</v>
      </c>
      <c r="D117" s="30" t="s">
        <v>108</v>
      </c>
      <c r="E117" s="30">
        <v>1</v>
      </c>
      <c r="F117" s="32">
        <v>7.063443</v>
      </c>
      <c r="G117" s="39">
        <f t="shared" si="37"/>
        <v>0.63570987</v>
      </c>
      <c r="H117" s="39">
        <f t="shared" si="38"/>
        <v>7.69915287</v>
      </c>
      <c r="I117" s="39">
        <f t="shared" si="39"/>
        <v>7.063443</v>
      </c>
      <c r="J117" s="39">
        <f t="shared" si="40"/>
        <v>7.69915287</v>
      </c>
      <c r="K117" s="49"/>
    </row>
    <row r="118" ht="40.5" customHeight="1" spans="1:11">
      <c r="A118" s="24">
        <v>104</v>
      </c>
      <c r="B118" s="29" t="s">
        <v>125</v>
      </c>
      <c r="C118" s="29" t="s">
        <v>126</v>
      </c>
      <c r="D118" s="30" t="s">
        <v>108</v>
      </c>
      <c r="E118" s="30">
        <v>3</v>
      </c>
      <c r="F118" s="32">
        <v>9.215649</v>
      </c>
      <c r="G118" s="39">
        <f t="shared" si="37"/>
        <v>0.82940841</v>
      </c>
      <c r="H118" s="39">
        <f t="shared" si="38"/>
        <v>10.04505741</v>
      </c>
      <c r="I118" s="39">
        <f t="shared" si="39"/>
        <v>27.646947</v>
      </c>
      <c r="J118" s="39">
        <f t="shared" si="40"/>
        <v>30.13517223</v>
      </c>
      <c r="K118" s="49"/>
    </row>
    <row r="119" ht="40.5" customHeight="1" spans="1:11">
      <c r="A119" s="24">
        <v>105</v>
      </c>
      <c r="B119" s="29" t="s">
        <v>125</v>
      </c>
      <c r="C119" s="29" t="s">
        <v>127</v>
      </c>
      <c r="D119" s="30" t="s">
        <v>108</v>
      </c>
      <c r="E119" s="30">
        <v>1</v>
      </c>
      <c r="F119" s="32">
        <v>8.277093</v>
      </c>
      <c r="G119" s="39">
        <f t="shared" si="37"/>
        <v>0.74493837</v>
      </c>
      <c r="H119" s="39">
        <f t="shared" si="38"/>
        <v>9.02203137</v>
      </c>
      <c r="I119" s="39">
        <f t="shared" si="39"/>
        <v>8.277093</v>
      </c>
      <c r="J119" s="39">
        <f t="shared" si="40"/>
        <v>9.02203137</v>
      </c>
      <c r="K119" s="49"/>
    </row>
    <row r="120" ht="40.5" customHeight="1" spans="1:11">
      <c r="A120" s="24">
        <v>106</v>
      </c>
      <c r="B120" s="29" t="s">
        <v>131</v>
      </c>
      <c r="C120" s="29" t="s">
        <v>132</v>
      </c>
      <c r="D120" s="30" t="s">
        <v>108</v>
      </c>
      <c r="E120" s="30">
        <v>6</v>
      </c>
      <c r="F120" s="32">
        <v>4.158774</v>
      </c>
      <c r="G120" s="39">
        <f t="shared" si="37"/>
        <v>0.37428966</v>
      </c>
      <c r="H120" s="39">
        <f t="shared" si="38"/>
        <v>4.53306366</v>
      </c>
      <c r="I120" s="39">
        <f t="shared" si="39"/>
        <v>24.952644</v>
      </c>
      <c r="J120" s="39">
        <f t="shared" si="40"/>
        <v>27.19838196</v>
      </c>
      <c r="K120" s="49"/>
    </row>
    <row r="121" ht="30" customHeight="1" spans="1:11">
      <c r="A121" s="24">
        <v>107</v>
      </c>
      <c r="B121" s="29" t="s">
        <v>133</v>
      </c>
      <c r="C121" s="29" t="s">
        <v>134</v>
      </c>
      <c r="D121" s="30" t="s">
        <v>135</v>
      </c>
      <c r="E121" s="30">
        <v>1</v>
      </c>
      <c r="F121" s="32">
        <v>210.155634</v>
      </c>
      <c r="G121" s="39">
        <f t="shared" si="37"/>
        <v>18.91400706</v>
      </c>
      <c r="H121" s="39">
        <f t="shared" si="38"/>
        <v>229.06964106</v>
      </c>
      <c r="I121" s="39">
        <f t="shared" si="39"/>
        <v>210.155634</v>
      </c>
      <c r="J121" s="39">
        <f t="shared" si="40"/>
        <v>229.06964106</v>
      </c>
      <c r="K121" s="49"/>
    </row>
    <row r="122" ht="32.25" customHeight="1" spans="1:11">
      <c r="A122" s="24">
        <v>108</v>
      </c>
      <c r="B122" s="29" t="s">
        <v>142</v>
      </c>
      <c r="C122" s="29" t="s">
        <v>143</v>
      </c>
      <c r="D122" s="30" t="s">
        <v>144</v>
      </c>
      <c r="E122" s="30">
        <v>2</v>
      </c>
      <c r="F122" s="32">
        <v>18.674028</v>
      </c>
      <c r="G122" s="39">
        <f t="shared" si="37"/>
        <v>1.68066252</v>
      </c>
      <c r="H122" s="39">
        <f t="shared" si="38"/>
        <v>20.35469052</v>
      </c>
      <c r="I122" s="39">
        <f t="shared" si="39"/>
        <v>37.348056</v>
      </c>
      <c r="J122" s="39">
        <f t="shared" si="40"/>
        <v>40.70938104</v>
      </c>
      <c r="K122" s="49"/>
    </row>
    <row r="123" ht="32.25" customHeight="1" spans="1:11">
      <c r="A123" s="24">
        <v>109</v>
      </c>
      <c r="B123" s="29" t="s">
        <v>142</v>
      </c>
      <c r="C123" s="29" t="s">
        <v>145</v>
      </c>
      <c r="D123" s="30" t="s">
        <v>144</v>
      </c>
      <c r="E123" s="30">
        <v>1</v>
      </c>
      <c r="F123" s="32">
        <v>71.216982</v>
      </c>
      <c r="G123" s="39">
        <f t="shared" si="37"/>
        <v>6.40952838</v>
      </c>
      <c r="H123" s="39">
        <f t="shared" si="38"/>
        <v>77.62651038</v>
      </c>
      <c r="I123" s="39">
        <f t="shared" si="39"/>
        <v>71.216982</v>
      </c>
      <c r="J123" s="39">
        <f t="shared" si="40"/>
        <v>77.62651038</v>
      </c>
      <c r="K123" s="49"/>
    </row>
    <row r="124" ht="46.5" customHeight="1" spans="1:11">
      <c r="A124" s="24">
        <v>110</v>
      </c>
      <c r="B124" s="29" t="s">
        <v>203</v>
      </c>
      <c r="C124" s="29" t="s">
        <v>204</v>
      </c>
      <c r="D124" s="30" t="s">
        <v>54</v>
      </c>
      <c r="E124" s="30">
        <v>4</v>
      </c>
      <c r="F124" s="32">
        <v>22.848984</v>
      </c>
      <c r="G124" s="39">
        <f t="shared" si="37"/>
        <v>2.05640856</v>
      </c>
      <c r="H124" s="39">
        <f t="shared" si="38"/>
        <v>24.90539256</v>
      </c>
      <c r="I124" s="39">
        <f t="shared" si="39"/>
        <v>91.395936</v>
      </c>
      <c r="J124" s="39">
        <f t="shared" si="40"/>
        <v>99.62157024</v>
      </c>
      <c r="K124" s="49"/>
    </row>
    <row r="125" ht="32.25" customHeight="1" spans="1:11">
      <c r="A125" s="24">
        <v>111</v>
      </c>
      <c r="B125" s="29" t="s">
        <v>205</v>
      </c>
      <c r="C125" s="29" t="s">
        <v>206</v>
      </c>
      <c r="D125" s="30" t="s">
        <v>54</v>
      </c>
      <c r="E125" s="30">
        <v>18</v>
      </c>
      <c r="F125" s="32">
        <v>3.171672</v>
      </c>
      <c r="G125" s="39">
        <f t="shared" si="37"/>
        <v>0.28545048</v>
      </c>
      <c r="H125" s="39">
        <f t="shared" si="38"/>
        <v>3.45712248</v>
      </c>
      <c r="I125" s="39">
        <f t="shared" si="39"/>
        <v>57.090096</v>
      </c>
      <c r="J125" s="39">
        <f t="shared" si="40"/>
        <v>62.22820464</v>
      </c>
      <c r="K125" s="49"/>
    </row>
    <row r="126" ht="32.25" customHeight="1" spans="1:11">
      <c r="A126" s="24">
        <v>112</v>
      </c>
      <c r="B126" s="29" t="s">
        <v>146</v>
      </c>
      <c r="C126" s="29" t="s">
        <v>147</v>
      </c>
      <c r="D126" s="30" t="s">
        <v>148</v>
      </c>
      <c r="E126" s="30">
        <v>1</v>
      </c>
      <c r="F126" s="32">
        <v>506.367144</v>
      </c>
      <c r="G126" s="39">
        <f t="shared" si="37"/>
        <v>45.57304296</v>
      </c>
      <c r="H126" s="39">
        <f t="shared" si="38"/>
        <v>551.94018696</v>
      </c>
      <c r="I126" s="39">
        <f t="shared" si="39"/>
        <v>506.367144</v>
      </c>
      <c r="J126" s="39">
        <f t="shared" si="40"/>
        <v>551.94018696</v>
      </c>
      <c r="K126" s="49"/>
    </row>
    <row r="127" ht="23.25" customHeight="1" spans="1:11">
      <c r="A127" s="56" t="s">
        <v>149</v>
      </c>
      <c r="B127" s="57"/>
      <c r="C127" s="58"/>
      <c r="D127" s="55"/>
      <c r="E127" s="32"/>
      <c r="F127" s="32"/>
      <c r="G127" s="39"/>
      <c r="H127" s="39"/>
      <c r="I127" s="39"/>
      <c r="J127" s="39"/>
      <c r="K127" s="49"/>
    </row>
    <row r="128" ht="51" customHeight="1" spans="1:11">
      <c r="A128" s="24">
        <v>113</v>
      </c>
      <c r="B128" s="29" t="s">
        <v>100</v>
      </c>
      <c r="C128" s="29" t="s">
        <v>207</v>
      </c>
      <c r="D128" s="30" t="s">
        <v>54</v>
      </c>
      <c r="E128" s="30">
        <v>10</v>
      </c>
      <c r="F128" s="32">
        <v>8.568369</v>
      </c>
      <c r="G128" s="39">
        <f t="shared" si="37"/>
        <v>0.77115321</v>
      </c>
      <c r="H128" s="39">
        <f t="shared" si="38"/>
        <v>9.33952221</v>
      </c>
      <c r="I128" s="39">
        <f t="shared" si="39"/>
        <v>85.68369</v>
      </c>
      <c r="J128" s="39">
        <f t="shared" si="40"/>
        <v>93.3952221</v>
      </c>
      <c r="K128" s="49"/>
    </row>
    <row r="129" ht="36.75" customHeight="1" spans="1:11">
      <c r="A129" s="24">
        <v>114</v>
      </c>
      <c r="B129" s="44" t="s">
        <v>131</v>
      </c>
      <c r="C129" s="44" t="s">
        <v>208</v>
      </c>
      <c r="D129" s="45" t="s">
        <v>108</v>
      </c>
      <c r="E129" s="45">
        <v>1</v>
      </c>
      <c r="F129" s="32">
        <v>4.870782</v>
      </c>
      <c r="G129" s="39">
        <f t="shared" si="37"/>
        <v>0.43837038</v>
      </c>
      <c r="H129" s="39">
        <f t="shared" si="38"/>
        <v>5.30915238</v>
      </c>
      <c r="I129" s="39">
        <f t="shared" si="39"/>
        <v>4.870782</v>
      </c>
      <c r="J129" s="39">
        <f t="shared" si="40"/>
        <v>5.30915238</v>
      </c>
      <c r="K129" s="49"/>
    </row>
    <row r="130" ht="33" customHeight="1" spans="1:11">
      <c r="A130" s="56" t="s">
        <v>192</v>
      </c>
      <c r="B130" s="57"/>
      <c r="C130" s="58"/>
      <c r="D130" s="55"/>
      <c r="E130" s="32"/>
      <c r="F130" s="32"/>
      <c r="G130" s="39"/>
      <c r="H130" s="39"/>
      <c r="I130" s="39"/>
      <c r="J130" s="39"/>
      <c r="K130" s="49"/>
    </row>
    <row r="131" ht="40.5" customHeight="1" spans="1:11">
      <c r="A131" s="24">
        <v>115</v>
      </c>
      <c r="B131" s="29" t="s">
        <v>193</v>
      </c>
      <c r="C131" s="29" t="s">
        <v>194</v>
      </c>
      <c r="D131" s="30" t="s">
        <v>195</v>
      </c>
      <c r="E131" s="59">
        <v>1</v>
      </c>
      <c r="F131" s="32">
        <v>43.699491</v>
      </c>
      <c r="G131" s="39">
        <f t="shared" si="37"/>
        <v>3.93295419</v>
      </c>
      <c r="H131" s="39">
        <f t="shared" si="38"/>
        <v>47.63244519</v>
      </c>
      <c r="I131" s="39">
        <f t="shared" si="39"/>
        <v>43.699491</v>
      </c>
      <c r="J131" s="39">
        <f t="shared" si="40"/>
        <v>47.63244519</v>
      </c>
      <c r="K131" s="49"/>
    </row>
    <row r="132" ht="40.5" customHeight="1" spans="1:11">
      <c r="A132" s="24">
        <v>116</v>
      </c>
      <c r="B132" s="29" t="s">
        <v>193</v>
      </c>
      <c r="C132" s="29" t="s">
        <v>196</v>
      </c>
      <c r="D132" s="30" t="s">
        <v>195</v>
      </c>
      <c r="E132" s="59">
        <v>2</v>
      </c>
      <c r="F132" s="32">
        <v>101.46114</v>
      </c>
      <c r="G132" s="39">
        <f t="shared" si="37"/>
        <v>9.1315026</v>
      </c>
      <c r="H132" s="39">
        <f t="shared" si="38"/>
        <v>110.5926426</v>
      </c>
      <c r="I132" s="39">
        <f t="shared" si="39"/>
        <v>202.92228</v>
      </c>
      <c r="J132" s="39">
        <f t="shared" si="40"/>
        <v>221.1852852</v>
      </c>
      <c r="K132" s="49"/>
    </row>
    <row r="133" ht="21" customHeight="1" spans="1:11">
      <c r="A133" s="56" t="s">
        <v>197</v>
      </c>
      <c r="B133" s="57"/>
      <c r="C133" s="58"/>
      <c r="D133" s="55"/>
      <c r="E133" s="32"/>
      <c r="F133" s="32"/>
      <c r="G133" s="39">
        <f t="shared" si="37"/>
        <v>0</v>
      </c>
      <c r="H133" s="39">
        <f t="shared" si="38"/>
        <v>0</v>
      </c>
      <c r="I133" s="39">
        <f t="shared" si="39"/>
        <v>0</v>
      </c>
      <c r="J133" s="39">
        <f t="shared" si="40"/>
        <v>0</v>
      </c>
      <c r="K133" s="49"/>
    </row>
    <row r="134" ht="40.5" customHeight="1" spans="1:11">
      <c r="A134" s="24">
        <v>117</v>
      </c>
      <c r="B134" s="29" t="s">
        <v>197</v>
      </c>
      <c r="C134" s="29" t="s">
        <v>198</v>
      </c>
      <c r="D134" s="30" t="s">
        <v>37</v>
      </c>
      <c r="E134" s="32">
        <v>1</v>
      </c>
      <c r="F134" s="32">
        <v>48.675456</v>
      </c>
      <c r="G134" s="39">
        <f t="shared" si="37"/>
        <v>4.38079104</v>
      </c>
      <c r="H134" s="39">
        <f t="shared" si="38"/>
        <v>53.05624704</v>
      </c>
      <c r="I134" s="39">
        <f t="shared" si="39"/>
        <v>48.675456</v>
      </c>
      <c r="J134" s="39">
        <f t="shared" si="40"/>
        <v>53.05624704</v>
      </c>
      <c r="K134" s="49"/>
    </row>
    <row r="135" ht="42" customHeight="1" spans="1:11">
      <c r="A135" s="24"/>
      <c r="B135" s="22" t="s">
        <v>209</v>
      </c>
      <c r="C135" s="22"/>
      <c r="D135" s="22"/>
      <c r="E135" s="22"/>
      <c r="F135" s="22"/>
      <c r="G135" s="22"/>
      <c r="H135" s="22"/>
      <c r="I135" s="14">
        <f>SUM(I6:I134)</f>
        <v>359425.56136831</v>
      </c>
      <c r="J135" s="14">
        <f>SUM(J5:J134)</f>
        <v>391773.861891458</v>
      </c>
      <c r="K135" s="23"/>
    </row>
  </sheetData>
  <sheetProtection selectLockedCells="1"/>
  <protectedRanges>
    <protectedRange sqref="G4:G134" name="区域4"/>
  </protectedRanges>
  <mergeCells count="34">
    <mergeCell ref="A1:K1"/>
    <mergeCell ref="A2:K2"/>
    <mergeCell ref="B5:C5"/>
    <mergeCell ref="B7:C7"/>
    <mergeCell ref="A8:C8"/>
    <mergeCell ref="A21:C21"/>
    <mergeCell ref="A29:C29"/>
    <mergeCell ref="B31:C31"/>
    <mergeCell ref="A32:C32"/>
    <mergeCell ref="A39:C39"/>
    <mergeCell ref="B45:C45"/>
    <mergeCell ref="A46:C46"/>
    <mergeCell ref="A75:C75"/>
    <mergeCell ref="A82:C82"/>
    <mergeCell ref="A99:C99"/>
    <mergeCell ref="A104:C104"/>
    <mergeCell ref="A107:C107"/>
    <mergeCell ref="B109:C109"/>
    <mergeCell ref="A110:C110"/>
    <mergeCell ref="A127:C127"/>
    <mergeCell ref="A130:C130"/>
    <mergeCell ref="A133:C133"/>
    <mergeCell ref="B135:F135"/>
    <mergeCell ref="A3:A4"/>
    <mergeCell ref="B3:B4"/>
    <mergeCell ref="C3:C4"/>
    <mergeCell ref="D3:D4"/>
    <mergeCell ref="E3:E4"/>
    <mergeCell ref="F3:F4"/>
    <mergeCell ref="H3:H4"/>
    <mergeCell ref="I3:I4"/>
    <mergeCell ref="J3:J4"/>
    <mergeCell ref="K3:K4"/>
    <mergeCell ref="K5:K20"/>
  </mergeCells>
  <printOptions horizontalCentered="1"/>
  <pageMargins left="0.748031496062992" right="0.748031496062992" top="0.669291338582677" bottom="1.45669291338583" header="0.118110236220472" footer="0.433070866141732"/>
  <pageSetup paperSize="9" scale="82" orientation="landscape"/>
  <headerFooter>
    <oddFooter>&amp;L投标单位（签章）：
法定代表人或授权委托人：
日期：&amp;C第 &amp;P 页，共 &amp;N 页</oddFooter>
  </headerFooter>
  <rowBreaks count="2" manualBreakCount="2">
    <brk id="98" max="16383" man="1"/>
    <brk id="103"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装饰装修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菲菲</cp:lastModifiedBy>
  <dcterms:created xsi:type="dcterms:W3CDTF">2006-09-16T00:00:00Z</dcterms:created>
  <cp:lastPrinted>2020-08-27T00:46:00Z</cp:lastPrinted>
  <dcterms:modified xsi:type="dcterms:W3CDTF">2020-09-02T01:50:39Z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