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codeName="ThisWorkbook" defaultThemeVersion="124226"/>
  <mc:AlternateContent xmlns:mc="http://schemas.openxmlformats.org/markup-compatibility/2006">
    <mc:Choice Requires="x15">
      <x15ac:absPath xmlns:x15ac="http://schemas.microsoft.com/office/spreadsheetml/2010/11/ac" url="D:\分包分供招采\20200826城北驾校首末站分包供招采\0826城北驾校和临漳公园公交首末站绿化工程专业分包招标\"/>
    </mc:Choice>
  </mc:AlternateContent>
  <xr:revisionPtr revIDLastSave="0" documentId="13_ncr:1_{0D2874E7-2596-42BC-8209-86FA08D43A74}" xr6:coauthVersionLast="45" xr6:coauthVersionMax="45" xr10:uidLastSave="{00000000-0000-0000-0000-000000000000}"/>
  <bookViews>
    <workbookView xWindow="5895" yWindow="1245" windowWidth="23865" windowHeight="13275" activeTab="2" xr2:uid="{00000000-000D-0000-FFFF-FFFF00000000}"/>
  </bookViews>
  <sheets>
    <sheet name="封面" sheetId="1" r:id="rId1"/>
    <sheet name="汇总表" sheetId="6" r:id="rId2"/>
    <sheet name="绿化工程" sheetId="4" r:id="rId3"/>
  </sheets>
  <definedNames>
    <definedName name="_GoBack" localSheetId="2">绿化工程!#REF!</definedName>
    <definedName name="_xlnm.Print_Titles" localSheetId="2">绿化工程!$1:$4</definedName>
  </definedNames>
  <calcPr calcId="191029"/>
</workbook>
</file>

<file path=xl/calcChain.xml><?xml version="1.0" encoding="utf-8"?>
<calcChain xmlns="http://schemas.openxmlformats.org/spreadsheetml/2006/main">
  <c r="J27" i="4" l="1"/>
  <c r="I27" i="4"/>
  <c r="I22" i="4"/>
  <c r="G22" i="4"/>
  <c r="H22" i="4" s="1"/>
  <c r="J22" i="4" s="1"/>
  <c r="I21" i="4"/>
  <c r="G21" i="4"/>
  <c r="H21" i="4" s="1"/>
  <c r="J21" i="4" s="1"/>
  <c r="I20" i="4"/>
  <c r="G20" i="4"/>
  <c r="H20" i="4" s="1"/>
  <c r="J20" i="4" s="1"/>
  <c r="I19" i="4"/>
  <c r="G19" i="4"/>
  <c r="H19" i="4" s="1"/>
  <c r="J19" i="4" s="1"/>
  <c r="I18" i="4"/>
  <c r="G18" i="4"/>
  <c r="H18" i="4" s="1"/>
  <c r="J18" i="4" s="1"/>
  <c r="I17" i="4"/>
  <c r="G17" i="4"/>
  <c r="H17" i="4" s="1"/>
  <c r="J17" i="4" s="1"/>
  <c r="I26" i="4"/>
  <c r="G26" i="4"/>
  <c r="H26" i="4" s="1"/>
  <c r="J26" i="4" s="1"/>
  <c r="I25" i="4"/>
  <c r="G25" i="4"/>
  <c r="H25" i="4" s="1"/>
  <c r="J25" i="4" s="1"/>
  <c r="I24" i="4"/>
  <c r="H24" i="4"/>
  <c r="J24" i="4" s="1"/>
  <c r="G24" i="4"/>
  <c r="I23" i="4"/>
  <c r="G23" i="4"/>
  <c r="H23" i="4" s="1"/>
  <c r="J23" i="4" s="1"/>
  <c r="G6" i="4" l="1"/>
  <c r="G7" i="4"/>
  <c r="G8" i="4"/>
  <c r="G9" i="4"/>
  <c r="G10" i="4"/>
  <c r="G11" i="4"/>
  <c r="G12" i="4"/>
  <c r="G13" i="4"/>
  <c r="G14" i="4"/>
  <c r="G15" i="4"/>
  <c r="A1" i="6" l="1"/>
  <c r="I15" i="4"/>
  <c r="H15" i="4"/>
  <c r="J15" i="4" s="1"/>
  <c r="I14" i="4"/>
  <c r="H14" i="4"/>
  <c r="J14" i="4" s="1"/>
  <c r="I13" i="4"/>
  <c r="H13" i="4"/>
  <c r="J13" i="4" s="1"/>
  <c r="I12" i="4"/>
  <c r="H12" i="4"/>
  <c r="J12" i="4" s="1"/>
  <c r="I11" i="4"/>
  <c r="H11" i="4"/>
  <c r="J11" i="4" s="1"/>
  <c r="I10" i="4"/>
  <c r="H10" i="4"/>
  <c r="J10" i="4" s="1"/>
  <c r="I9" i="4"/>
  <c r="H9" i="4"/>
  <c r="J9" i="4" s="1"/>
  <c r="I6" i="4"/>
  <c r="H6" i="4"/>
  <c r="J6" i="4" s="1"/>
  <c r="I7" i="4" l="1"/>
  <c r="I8" i="4"/>
  <c r="H7" i="4"/>
  <c r="J7" i="4" s="1"/>
  <c r="H8" i="4"/>
  <c r="J8" i="4" s="1"/>
  <c r="F5" i="6" l="1"/>
  <c r="C5" i="6"/>
  <c r="E6" i="6" s="1"/>
</calcChain>
</file>

<file path=xl/sharedStrings.xml><?xml version="1.0" encoding="utf-8"?>
<sst xmlns="http://schemas.openxmlformats.org/spreadsheetml/2006/main" count="97" uniqueCount="54">
  <si>
    <t xml:space="preserve">      报价单位：</t>
  </si>
  <si>
    <t>(单位盖公章)</t>
  </si>
  <si>
    <t>法定代表人：</t>
  </si>
  <si>
    <t>(签字或盖章)</t>
  </si>
  <si>
    <t xml:space="preserve">   编制时间：</t>
  </si>
  <si>
    <t>序号</t>
  </si>
  <si>
    <t>项目</t>
  </si>
  <si>
    <t>备注</t>
  </si>
  <si>
    <t>其中报价（增值税）</t>
  </si>
  <si>
    <t>税率</t>
  </si>
  <si>
    <t>税率由投标单位根据自身情况自身填报，后期开票税率应与填报税率一致</t>
  </si>
  <si>
    <t>投标单位（签章）：</t>
  </si>
  <si>
    <t>法定代表人或授权委托人：</t>
  </si>
  <si>
    <t>日期：</t>
  </si>
  <si>
    <t>分部分项工程</t>
  </si>
  <si>
    <t>工程项目特征</t>
  </si>
  <si>
    <t>计量单位</t>
  </si>
  <si>
    <t xml:space="preserve">工程量   </t>
  </si>
  <si>
    <t>合价(含税)</t>
  </si>
  <si>
    <t>总价(元)</t>
  </si>
  <si>
    <t>税金</t>
    <phoneticPr fontId="15" type="noConversion"/>
  </si>
  <si>
    <t>综合单价
（元，含税）</t>
    <phoneticPr fontId="15" type="noConversion"/>
  </si>
  <si>
    <t>综合单价
（元，不含税）</t>
    <phoneticPr fontId="15" type="noConversion"/>
  </si>
  <si>
    <t>合价（不含税）</t>
    <phoneticPr fontId="15" type="noConversion"/>
  </si>
  <si>
    <t>招标控制价汇总表</t>
    <phoneticPr fontId="15" type="noConversion"/>
  </si>
  <si>
    <t xml:space="preserve">招标控制价（元）
</t>
    <phoneticPr fontId="15" type="noConversion"/>
  </si>
  <si>
    <t>招标控制价清单</t>
    <phoneticPr fontId="15" type="noConversion"/>
  </si>
  <si>
    <t>工程量清单编制说明
一、招标范围：总承包合同、施工图纸范围内、招标人要求的绿化工程（包工期、包质量、包养护、包成活、包安全、包人工、包材料、包机具、包测量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1、临漳公园公交首末站项目图纸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phoneticPr fontId="15" type="noConversion"/>
  </si>
  <si>
    <t>栽植乔木</t>
  </si>
  <si>
    <t>1、种类：朴树
2、胸径：120mm
3、株高、冠径：510-550
4、起挖方式：带土起挖
5、养护期：一年</t>
  </si>
  <si>
    <t>株</t>
  </si>
  <si>
    <t>1、种类：桂花
2、株高、冠径：260-280
3、起挖方式：带土起挖
4、养护期：一年</t>
  </si>
  <si>
    <t>1、种类：日本晚樱
2、株高、冠径：250-260
3、起挖方式：带土起挖
4、养护期：1年</t>
  </si>
  <si>
    <t>1、种类：红叶李
2、株高、冠径：230-250
3、起挖方式：带土起挖
4、养护期：一年</t>
  </si>
  <si>
    <t>1、种类：无刺构骨球
2、株高、冠径：120-130
3、起挖方式：带土起挖
4、养护期：一年</t>
  </si>
  <si>
    <t>1、种类：红花继木球
2、胸径：60-80mm
3、起挖方式：带土起挖
4、养护期：一年</t>
  </si>
  <si>
    <t>栽植色带（海桐色块）</t>
  </si>
  <si>
    <t>1、苗木、花卉种类：海桐色块
2、株高或蓬径：50
3、单位面积株数：25
4、养护期：2年</t>
  </si>
  <si>
    <t>m2</t>
  </si>
  <si>
    <t>栽植色带（金叶女贞色块）</t>
  </si>
  <si>
    <t>1、苗木、花卉种类：金叶女贞色块
2、株高或蓬径：50
3、单位面积株数：25
4、养护期：2年</t>
  </si>
  <si>
    <t>栽植色带（红色石楠块）</t>
  </si>
  <si>
    <t>1、苗木、花卉种类：红色石楠块
2、株高或蓬径：50
3、单位面积株数：25
4、养护期：2年</t>
  </si>
  <si>
    <t>铺种草皮</t>
  </si>
  <si>
    <t>1、按图纸要求</t>
    <phoneticPr fontId="15" type="noConversion"/>
  </si>
  <si>
    <t xml:space="preserve">
城北驾校和临漳公园公交首末站绿化工程专业分包
</t>
    <phoneticPr fontId="15" type="noConversion"/>
  </si>
  <si>
    <t>招标控制价</t>
    <phoneticPr fontId="15" type="noConversion"/>
  </si>
  <si>
    <t>绿化工程</t>
    <phoneticPr fontId="15" type="noConversion"/>
  </si>
  <si>
    <t>城北驾校和临漳公园公交首末站绿化工程专业分包</t>
    <phoneticPr fontId="15" type="noConversion"/>
  </si>
  <si>
    <t>含税总价（元）</t>
    <phoneticPr fontId="15" type="noConversion"/>
  </si>
  <si>
    <t>不含税总价（元）</t>
    <phoneticPr fontId="15" type="noConversion"/>
  </si>
  <si>
    <t>二、城北驾校公交首末站绿化工程</t>
    <phoneticPr fontId="15" type="noConversion"/>
  </si>
  <si>
    <t>一、临漳公园公交首末站绿化工程</t>
    <phoneticPr fontId="15" type="noConversion"/>
  </si>
  <si>
    <t>1、种类：黄山栾树
2、胸径：120mm
3、株高、冠径：310-350
4、起挖方式：带土起挖
5、养护期：一年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</si>
</sst>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6" formatCode="0.00_);[Red]\(0.00\)"/>
    <numFmt numFmtId="177" formatCode="0.00_ "/>
  </numFmts>
  <fonts count="18" x14ac:knownFonts="1">
    <font>
      <sz val="11"/>
      <color theme="1"/>
      <name val="宋体"/>
      <charset val="134"/>
      <scheme val="minor"/>
    </font>
    <font>
      <b/>
      <sz val="18"/>
      <color theme="1"/>
      <name val="宋体"/>
      <family val="3"/>
      <charset val="134"/>
      <scheme val="minor"/>
    </font>
    <font>
      <sz val="10"/>
      <name val="宋体"/>
      <family val="3"/>
      <charset val="134"/>
    </font>
    <font>
      <b/>
      <sz val="10"/>
      <color theme="1"/>
      <name val="宋体"/>
      <family val="3"/>
      <charset val="134"/>
      <scheme val="minor"/>
    </font>
    <font>
      <sz val="10"/>
      <color theme="1"/>
      <name val="宋体"/>
      <family val="3"/>
      <charset val="134"/>
      <scheme val="minor"/>
    </font>
    <font>
      <b/>
      <sz val="14"/>
      <color theme="1"/>
      <name val="微软雅黑"/>
      <family val="2"/>
      <charset val="134"/>
    </font>
    <font>
      <sz val="11"/>
      <color theme="1"/>
      <name val="微软雅黑"/>
      <family val="2"/>
      <charset val="134"/>
    </font>
    <font>
      <sz val="9"/>
      <color theme="1"/>
      <name val="微软雅黑"/>
      <family val="2"/>
      <charset val="134"/>
    </font>
    <font>
      <b/>
      <sz val="16"/>
      <name val="宋体"/>
      <family val="3"/>
      <charset val="134"/>
      <scheme val="minor"/>
    </font>
    <font>
      <b/>
      <sz val="12"/>
      <name val="宋体"/>
      <family val="3"/>
      <charset val="134"/>
      <scheme val="minor"/>
    </font>
    <font>
      <sz val="12"/>
      <name val="宋体"/>
      <family val="3"/>
      <charset val="134"/>
      <scheme val="minor"/>
    </font>
    <font>
      <sz val="12"/>
      <color indexed="8"/>
      <name val="宋体"/>
      <family val="3"/>
      <charset val="134"/>
      <scheme val="minor"/>
    </font>
    <font>
      <sz val="11"/>
      <color theme="1"/>
      <name val="宋体"/>
      <family val="3"/>
      <charset val="134"/>
      <scheme val="minor"/>
    </font>
    <font>
      <sz val="12"/>
      <name val="宋体"/>
      <family val="3"/>
      <charset val="134"/>
    </font>
    <font>
      <sz val="10"/>
      <name val="Arial"/>
      <family val="2"/>
    </font>
    <font>
      <sz val="9"/>
      <name val="宋体"/>
      <family val="3"/>
      <charset val="134"/>
      <scheme val="minor"/>
    </font>
    <font>
      <b/>
      <sz val="11"/>
      <color rgb="FFFF0000"/>
      <name val="宋体"/>
      <family val="3"/>
      <charset val="134"/>
      <scheme val="minor"/>
    </font>
    <font>
      <sz val="10"/>
      <color indexed="8"/>
      <name val="宋体"/>
      <family val="3"/>
      <charset val="134"/>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auto="1"/>
      </left>
      <right/>
      <top style="thin">
        <color auto="1"/>
      </top>
      <bottom/>
      <diagonal/>
    </border>
    <border>
      <left/>
      <right style="thin">
        <color indexed="64"/>
      </right>
      <top style="thin">
        <color auto="1"/>
      </top>
      <bottom/>
      <diagonal/>
    </border>
    <border>
      <left style="thin">
        <color indexed="8"/>
      </left>
      <right style="thin">
        <color indexed="8"/>
      </right>
      <top style="thin">
        <color indexed="8"/>
      </top>
      <bottom style="thin">
        <color indexed="8"/>
      </bottom>
      <diagonal/>
    </border>
  </borders>
  <cellStyleXfs count="26">
    <xf numFmtId="0" fontId="0" fillId="0" borderId="0"/>
    <xf numFmtId="0" fontId="13" fillId="0" borderId="0"/>
    <xf numFmtId="0" fontId="12" fillId="0" borderId="0"/>
    <xf numFmtId="9" fontId="13" fillId="0" borderId="0" applyFont="0" applyFill="0" applyBorder="0" applyAlignment="0" applyProtection="0">
      <alignment vertical="center"/>
    </xf>
    <xf numFmtId="0" fontId="2" fillId="0" borderId="0"/>
    <xf numFmtId="9" fontId="12" fillId="0" borderId="0" applyFont="0" applyFill="0" applyBorder="0" applyAlignment="0" applyProtection="0">
      <alignment vertical="center"/>
    </xf>
    <xf numFmtId="0" fontId="13" fillId="0" borderId="0">
      <alignment vertical="center"/>
    </xf>
    <xf numFmtId="0" fontId="13" fillId="0" borderId="0">
      <alignment vertical="center"/>
    </xf>
    <xf numFmtId="0" fontId="14" fillId="0" borderId="0"/>
    <xf numFmtId="0" fontId="13" fillId="0" borderId="0">
      <alignment vertical="center"/>
    </xf>
    <xf numFmtId="0" fontId="14" fillId="0" borderId="0"/>
    <xf numFmtId="0" fontId="13" fillId="0" borderId="0">
      <alignment vertical="center"/>
    </xf>
    <xf numFmtId="0" fontId="14" fillId="0" borderId="0">
      <alignment vertical="center"/>
    </xf>
    <xf numFmtId="0" fontId="13" fillId="0" borderId="0" applyProtection="0">
      <alignment vertical="center"/>
    </xf>
    <xf numFmtId="0" fontId="14" fillId="0" borderId="0"/>
    <xf numFmtId="0" fontId="12" fillId="0" borderId="0">
      <alignment vertical="center"/>
    </xf>
    <xf numFmtId="0" fontId="12" fillId="0" borderId="0">
      <alignment vertical="center"/>
    </xf>
    <xf numFmtId="0" fontId="12" fillId="0" borderId="0"/>
    <xf numFmtId="0" fontId="13" fillId="0" borderId="0">
      <alignment vertical="center"/>
    </xf>
    <xf numFmtId="0" fontId="13" fillId="0" borderId="0" applyProtection="0">
      <alignment vertical="center"/>
    </xf>
    <xf numFmtId="0" fontId="12" fillId="0" borderId="0">
      <alignment vertical="center"/>
    </xf>
    <xf numFmtId="0" fontId="13" fillId="0" borderId="0" applyProtection="0">
      <alignment vertical="center"/>
    </xf>
    <xf numFmtId="0" fontId="13" fillId="0" borderId="0" applyProtection="0">
      <alignment vertical="center"/>
    </xf>
    <xf numFmtId="43" fontId="13" fillId="0" borderId="0" applyFont="0" applyFill="0" applyBorder="0" applyAlignment="0" applyProtection="0">
      <alignment vertical="center"/>
    </xf>
    <xf numFmtId="43" fontId="12" fillId="0" borderId="0" applyFont="0" applyFill="0" applyBorder="0" applyAlignment="0" applyProtection="0">
      <alignment vertical="center"/>
    </xf>
    <xf numFmtId="0" fontId="13" fillId="0" borderId="0">
      <alignment vertical="center"/>
    </xf>
  </cellStyleXfs>
  <cellXfs count="69">
    <xf numFmtId="0" fontId="0" fillId="0" borderId="0" xfId="0"/>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177" fontId="3" fillId="0" borderId="1" xfId="0" applyNumberFormat="1" applyFont="1" applyBorder="1"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3" fillId="0" borderId="1" xfId="0" applyFont="1" applyBorder="1" applyAlignment="1" applyProtection="1">
      <alignment vertical="center" wrapText="1"/>
      <protection hidden="1"/>
    </xf>
    <xf numFmtId="0" fontId="12" fillId="0" borderId="0" xfId="2"/>
    <xf numFmtId="0" fontId="6" fillId="0" borderId="1" xfId="16" applyFont="1" applyBorder="1" applyAlignment="1">
      <alignment horizontal="center" vertical="center"/>
    </xf>
    <xf numFmtId="43" fontId="6" fillId="0" borderId="1" xfId="24" applyFont="1" applyBorder="1" applyAlignment="1">
      <alignment horizontal="center" vertical="center"/>
    </xf>
    <xf numFmtId="0" fontId="12" fillId="0" borderId="1" xfId="16" applyBorder="1" applyAlignment="1">
      <alignment horizontal="center" vertical="center"/>
    </xf>
    <xf numFmtId="0" fontId="0" fillId="0" borderId="1" xfId="16" applyFont="1" applyBorder="1" applyAlignment="1">
      <alignment horizontal="center" vertical="center"/>
    </xf>
    <xf numFmtId="43" fontId="7" fillId="0" borderId="1" xfId="24" applyFont="1" applyBorder="1" applyAlignment="1">
      <alignment horizontal="center" vertical="center" wrapText="1"/>
    </xf>
    <xf numFmtId="0" fontId="6" fillId="0" borderId="0" xfId="2" applyFont="1"/>
    <xf numFmtId="0" fontId="10" fillId="0" borderId="0" xfId="18" applyNumberFormat="1" applyFont="1" applyFill="1" applyBorder="1" applyAlignment="1" applyProtection="1">
      <alignment horizontal="left"/>
    </xf>
    <xf numFmtId="0" fontId="10" fillId="0" borderId="0" xfId="18" applyFont="1" applyAlignment="1">
      <alignment vertical="center"/>
    </xf>
    <xf numFmtId="0" fontId="10" fillId="0" borderId="0" xfId="18" applyNumberFormat="1" applyFont="1" applyFill="1" applyBorder="1" applyAlignment="1" applyProtection="1"/>
    <xf numFmtId="0" fontId="3" fillId="0" borderId="1" xfId="0" applyFont="1" applyBorder="1" applyAlignment="1" applyProtection="1">
      <alignment horizontal="center" vertical="center" wrapText="1"/>
      <protection hidden="1"/>
    </xf>
    <xf numFmtId="177" fontId="4" fillId="0" borderId="1" xfId="0" applyNumberFormat="1" applyFont="1" applyBorder="1" applyAlignment="1" applyProtection="1">
      <alignment horizontal="center" vertical="center" wrapText="1"/>
      <protection hidden="1"/>
    </xf>
    <xf numFmtId="0" fontId="12" fillId="0" borderId="0" xfId="0" applyFont="1" applyProtection="1">
      <protection hidden="1"/>
    </xf>
    <xf numFmtId="177" fontId="4" fillId="0" borderId="8" xfId="0" applyNumberFormat="1" applyFont="1" applyBorder="1" applyAlignment="1" applyProtection="1">
      <alignment horizontal="center" vertical="center" wrapText="1"/>
      <protection hidden="1"/>
    </xf>
    <xf numFmtId="0" fontId="3" fillId="0" borderId="9" xfId="0" applyFont="1" applyBorder="1" applyAlignment="1" applyProtection="1">
      <alignment vertical="center" wrapText="1"/>
      <protection hidden="1"/>
    </xf>
    <xf numFmtId="0" fontId="3" fillId="0" borderId="9" xfId="0" applyFont="1" applyBorder="1" applyAlignment="1" applyProtection="1">
      <alignment horizontal="center" vertical="center" wrapText="1"/>
      <protection hidden="1"/>
    </xf>
    <xf numFmtId="0" fontId="17" fillId="0" borderId="14" xfId="0" applyFont="1" applyBorder="1" applyAlignment="1">
      <alignment horizontal="left" vertical="center" wrapText="1" readingOrder="1"/>
    </xf>
    <xf numFmtId="0" fontId="17" fillId="0" borderId="14" xfId="0" applyFont="1" applyBorder="1" applyAlignment="1">
      <alignment horizontal="center" vertical="center" wrapText="1" readingOrder="1"/>
    </xf>
    <xf numFmtId="0" fontId="6" fillId="0" borderId="7" xfId="16" applyFont="1" applyBorder="1" applyAlignment="1">
      <alignment horizontal="center" vertical="center" wrapText="1"/>
    </xf>
    <xf numFmtId="43" fontId="6" fillId="0" borderId="7" xfId="24" applyFont="1" applyBorder="1" applyAlignment="1">
      <alignment horizontal="center" vertical="center"/>
    </xf>
    <xf numFmtId="0" fontId="4" fillId="0" borderId="10" xfId="0" applyFont="1" applyBorder="1" applyAlignment="1" applyProtection="1">
      <alignment horizontal="left" vertical="top" wrapText="1"/>
      <protection hidden="1"/>
    </xf>
    <xf numFmtId="0" fontId="8" fillId="0" borderId="0" xfId="18" applyNumberFormat="1" applyFont="1" applyFill="1" applyBorder="1" applyAlignment="1" applyProtection="1">
      <alignment horizontal="center" vertical="center" wrapText="1"/>
    </xf>
    <xf numFmtId="0" fontId="10" fillId="0" borderId="0" xfId="18" applyNumberFormat="1" applyFont="1" applyFill="1" applyBorder="1" applyAlignment="1" applyProtection="1">
      <alignment horizontal="right"/>
    </xf>
    <xf numFmtId="0" fontId="10" fillId="0" borderId="3" xfId="18" applyNumberFormat="1" applyFont="1" applyFill="1" applyBorder="1" applyAlignment="1" applyProtection="1">
      <alignment horizontal="center" wrapText="1"/>
    </xf>
    <xf numFmtId="0" fontId="10" fillId="0" borderId="0" xfId="18" applyNumberFormat="1" applyFont="1" applyFill="1" applyBorder="1" applyAlignment="1" applyProtection="1"/>
    <xf numFmtId="0" fontId="10" fillId="0" borderId="2" xfId="18" applyNumberFormat="1" applyFont="1" applyFill="1" applyBorder="1" applyAlignment="1" applyProtection="1"/>
    <xf numFmtId="57" fontId="11" fillId="0" borderId="3" xfId="18" applyNumberFormat="1" applyFont="1" applyBorder="1" applyAlignment="1">
      <alignment horizontal="center"/>
    </xf>
    <xf numFmtId="0" fontId="10" fillId="0" borderId="3" xfId="18" applyFont="1" applyBorder="1" applyAlignment="1">
      <alignment horizontal="center"/>
    </xf>
    <xf numFmtId="0" fontId="9" fillId="0" borderId="0" xfId="18" applyNumberFormat="1" applyFont="1" applyFill="1" applyBorder="1" applyAlignment="1" applyProtection="1">
      <alignment horizontal="center" vertical="center"/>
    </xf>
    <xf numFmtId="0" fontId="5" fillId="0" borderId="0" xfId="16" applyFont="1" applyAlignment="1">
      <alignment horizontal="center" vertical="center"/>
    </xf>
    <xf numFmtId="0" fontId="6" fillId="0" borderId="3" xfId="16" applyFont="1" applyBorder="1" applyAlignment="1">
      <alignment horizontal="center" vertical="center"/>
    </xf>
    <xf numFmtId="0" fontId="6" fillId="0" borderId="5" xfId="16" applyFont="1" applyBorder="1" applyAlignment="1">
      <alignment horizontal="center" vertical="center" wrapText="1"/>
    </xf>
    <xf numFmtId="0" fontId="6" fillId="0" borderId="6" xfId="16" applyFont="1" applyBorder="1" applyAlignment="1">
      <alignment horizontal="center" vertical="center" wrapText="1"/>
    </xf>
    <xf numFmtId="0" fontId="6" fillId="0" borderId="7" xfId="16" applyFont="1" applyBorder="1" applyAlignment="1">
      <alignment horizontal="center" vertical="center" wrapText="1"/>
    </xf>
    <xf numFmtId="43" fontId="6" fillId="0" borderId="5" xfId="24" applyFont="1" applyBorder="1" applyAlignment="1">
      <alignment horizontal="center" vertical="center"/>
    </xf>
    <xf numFmtId="43" fontId="6" fillId="0" borderId="6" xfId="24" applyFont="1" applyBorder="1" applyAlignment="1">
      <alignment horizontal="center" vertical="center"/>
    </xf>
    <xf numFmtId="43" fontId="6" fillId="0" borderId="7" xfId="24" applyFont="1" applyBorder="1" applyAlignment="1">
      <alignment horizontal="center" vertical="center"/>
    </xf>
    <xf numFmtId="0" fontId="7" fillId="0" borderId="2" xfId="2" applyFont="1" applyBorder="1" applyAlignment="1">
      <alignment horizontal="left"/>
    </xf>
    <xf numFmtId="0" fontId="4" fillId="0" borderId="11" xfId="0" applyFont="1" applyBorder="1" applyAlignment="1" applyProtection="1">
      <alignment horizontal="left" vertical="top" wrapText="1"/>
      <protection hidden="1"/>
    </xf>
    <xf numFmtId="0" fontId="4" fillId="0" borderId="10" xfId="0" applyFont="1" applyBorder="1" applyAlignment="1" applyProtection="1">
      <alignment horizontal="left" vertical="top" wrapText="1"/>
      <protection hidden="1"/>
    </xf>
    <xf numFmtId="0" fontId="3" fillId="0" borderId="12" xfId="0" applyFont="1" applyBorder="1" applyAlignment="1" applyProtection="1">
      <alignment horizontal="center" vertical="center" wrapText="1"/>
      <protection hidden="1"/>
    </xf>
    <xf numFmtId="0" fontId="3" fillId="0" borderId="2" xfId="0" applyFont="1" applyBorder="1" applyAlignment="1" applyProtection="1">
      <alignment horizontal="center" vertical="center" wrapText="1"/>
      <protection hidden="1"/>
    </xf>
    <xf numFmtId="0" fontId="3" fillId="0" borderId="13"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8" xfId="0" applyNumberFormat="1" applyFont="1" applyFill="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77" fontId="3" fillId="0" borderId="8" xfId="0" applyNumberFormat="1" applyFont="1" applyBorder="1" applyAlignment="1" applyProtection="1">
      <alignment horizontal="center" vertical="center" wrapText="1"/>
      <protection hidden="1"/>
    </xf>
    <xf numFmtId="0" fontId="1" fillId="0" borderId="0" xfId="0" applyFont="1" applyBorder="1" applyAlignment="1" applyProtection="1">
      <alignment horizontal="center" vertical="center" wrapText="1"/>
      <protection hidden="1"/>
    </xf>
    <xf numFmtId="0" fontId="1" fillId="0" borderId="3" xfId="0" applyFont="1" applyBorder="1" applyAlignment="1" applyProtection="1">
      <alignment horizontal="center" vertical="center" wrapText="1"/>
      <protection hidden="1"/>
    </xf>
    <xf numFmtId="0" fontId="6" fillId="0" borderId="9" xfId="16" applyFont="1" applyBorder="1" applyAlignment="1">
      <alignment horizontal="center" vertical="center"/>
    </xf>
    <xf numFmtId="0" fontId="6" fillId="0" borderId="11" xfId="16" applyFont="1" applyBorder="1" applyAlignment="1">
      <alignment horizontal="center" vertical="center"/>
    </xf>
    <xf numFmtId="0" fontId="6" fillId="0" borderId="8" xfId="16" applyFont="1" applyBorder="1" applyAlignment="1">
      <alignment horizontal="center" vertical="center"/>
    </xf>
    <xf numFmtId="176" fontId="12" fillId="0" borderId="5" xfId="16" applyNumberFormat="1" applyBorder="1" applyAlignment="1">
      <alignment horizontal="center" vertical="center"/>
    </xf>
    <xf numFmtId="176" fontId="12" fillId="0" borderId="7" xfId="16" applyNumberFormat="1" applyBorder="1" applyAlignment="1">
      <alignment horizontal="center" vertical="center"/>
    </xf>
    <xf numFmtId="9" fontId="16" fillId="2" borderId="1" xfId="16" applyNumberFormat="1" applyFont="1" applyFill="1" applyBorder="1" applyAlignment="1">
      <alignment horizontal="center" vertical="center"/>
    </xf>
    <xf numFmtId="10" fontId="16" fillId="2" borderId="1" xfId="25" applyNumberFormat="1" applyFont="1" applyFill="1" applyBorder="1" applyAlignment="1" applyProtection="1">
      <alignment horizontal="center" vertical="center" wrapText="1"/>
      <protection locked="0"/>
    </xf>
  </cellXfs>
  <cellStyles count="26">
    <cellStyle name="百分比 2" xfId="3" xr:uid="{00000000-0005-0000-0000-000000000000}"/>
    <cellStyle name="百分比 3 2" xfId="5" xr:uid="{00000000-0005-0000-0000-000001000000}"/>
    <cellStyle name="常规" xfId="0" builtinId="0"/>
    <cellStyle name="常规 10" xfId="9" xr:uid="{00000000-0005-0000-0000-000003000000}"/>
    <cellStyle name="常规 10 2" xfId="11" xr:uid="{00000000-0005-0000-0000-000004000000}"/>
    <cellStyle name="常规 2" xfId="12" xr:uid="{00000000-0005-0000-0000-000005000000}"/>
    <cellStyle name="常规 2 2" xfId="8" xr:uid="{00000000-0005-0000-0000-000006000000}"/>
    <cellStyle name="常规 2 3" xfId="10" xr:uid="{00000000-0005-0000-0000-000007000000}"/>
    <cellStyle name="常规 2 3 2 10" xfId="13" xr:uid="{00000000-0005-0000-0000-000008000000}"/>
    <cellStyle name="常规 28" xfId="14" xr:uid="{00000000-0005-0000-0000-000009000000}"/>
    <cellStyle name="常规 3" xfId="15" xr:uid="{00000000-0005-0000-0000-00000A000000}"/>
    <cellStyle name="常规 3 2" xfId="6" xr:uid="{00000000-0005-0000-0000-00000B000000}"/>
    <cellStyle name="常规 3 2 2" xfId="4" xr:uid="{00000000-0005-0000-0000-00000C000000}"/>
    <cellStyle name="常规 3 3" xfId="7" xr:uid="{00000000-0005-0000-0000-00000D000000}"/>
    <cellStyle name="常规 4" xfId="16" xr:uid="{00000000-0005-0000-0000-00000E000000}"/>
    <cellStyle name="常规 4 2 2" xfId="1" xr:uid="{00000000-0005-0000-0000-00000F000000}"/>
    <cellStyle name="常规 5" xfId="17" xr:uid="{00000000-0005-0000-0000-000010000000}"/>
    <cellStyle name="常规 5 6" xfId="18" xr:uid="{00000000-0005-0000-0000-000011000000}"/>
    <cellStyle name="常规 6" xfId="2" xr:uid="{00000000-0005-0000-0000-000012000000}"/>
    <cellStyle name="常规 6 6" xfId="19" xr:uid="{00000000-0005-0000-0000-000013000000}"/>
    <cellStyle name="常规 7 2" xfId="20" xr:uid="{00000000-0005-0000-0000-000014000000}"/>
    <cellStyle name="常规 7 5" xfId="21" xr:uid="{00000000-0005-0000-0000-000015000000}"/>
    <cellStyle name="常规 8 5" xfId="22" xr:uid="{00000000-0005-0000-0000-000016000000}"/>
    <cellStyle name="常规_编制说明" xfId="25" xr:uid="{A9BA8259-5FBA-45F2-A721-8EE0AF235A2D}"/>
    <cellStyle name="千位分隔 2" xfId="23" xr:uid="{00000000-0005-0000-0000-000017000000}"/>
    <cellStyle name="千位分隔 3" xfId="24" xr:uid="{00000000-0005-0000-0000-000018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
  <sheetViews>
    <sheetView view="pageBreakPreview" zoomScaleNormal="100" zoomScaleSheetLayoutView="100" workbookViewId="0">
      <selection sqref="A1:H1"/>
    </sheetView>
  </sheetViews>
  <sheetFormatPr defaultColWidth="9" defaultRowHeight="13.5" x14ac:dyDescent="0.15"/>
  <cols>
    <col min="8" max="8" width="14.625" customWidth="1"/>
  </cols>
  <sheetData>
    <row r="1" spans="1:8" ht="131.44999999999999" customHeight="1" x14ac:dyDescent="0.15">
      <c r="A1" s="31" t="s">
        <v>45</v>
      </c>
      <c r="B1" s="31"/>
      <c r="C1" s="31"/>
      <c r="D1" s="31"/>
      <c r="E1" s="31"/>
      <c r="F1" s="31"/>
      <c r="G1" s="31"/>
      <c r="H1" s="31"/>
    </row>
    <row r="2" spans="1:8" x14ac:dyDescent="0.15">
      <c r="A2" s="38" t="s">
        <v>46</v>
      </c>
      <c r="B2" s="38"/>
      <c r="C2" s="38"/>
      <c r="D2" s="38"/>
      <c r="E2" s="38"/>
      <c r="F2" s="38"/>
      <c r="G2" s="38"/>
      <c r="H2" s="38"/>
    </row>
    <row r="3" spans="1:8" x14ac:dyDescent="0.15">
      <c r="A3" s="38"/>
      <c r="B3" s="38"/>
      <c r="C3" s="38"/>
      <c r="D3" s="38"/>
      <c r="E3" s="38"/>
      <c r="F3" s="38"/>
      <c r="G3" s="38"/>
      <c r="H3" s="38"/>
    </row>
    <row r="4" spans="1:8" ht="310.35000000000002" customHeight="1" x14ac:dyDescent="0.15">
      <c r="A4" s="38"/>
      <c r="B4" s="38"/>
      <c r="C4" s="38"/>
      <c r="D4" s="38"/>
      <c r="E4" s="38"/>
      <c r="F4" s="38"/>
      <c r="G4" s="38"/>
      <c r="H4" s="38"/>
    </row>
    <row r="5" spans="1:8" ht="38.450000000000003" customHeight="1" x14ac:dyDescent="0.15">
      <c r="A5" s="32" t="s">
        <v>0</v>
      </c>
      <c r="B5" s="32"/>
      <c r="C5" s="33"/>
      <c r="D5" s="33"/>
      <c r="E5" s="33"/>
      <c r="F5" s="33"/>
      <c r="G5" s="17" t="s">
        <v>1</v>
      </c>
      <c r="H5" s="18"/>
    </row>
    <row r="6" spans="1:8" ht="38.450000000000003" customHeight="1" x14ac:dyDescent="0.15">
      <c r="A6" s="32" t="s">
        <v>2</v>
      </c>
      <c r="B6" s="32"/>
      <c r="C6" s="33"/>
      <c r="D6" s="33"/>
      <c r="E6" s="33"/>
      <c r="F6" s="33"/>
      <c r="G6" s="17" t="s">
        <v>3</v>
      </c>
      <c r="H6" s="18"/>
    </row>
    <row r="7" spans="1:8" ht="38.450000000000003" customHeight="1" x14ac:dyDescent="0.15">
      <c r="A7" s="34"/>
      <c r="B7" s="34"/>
      <c r="C7" s="35"/>
      <c r="D7" s="35"/>
      <c r="E7" s="34"/>
      <c r="F7" s="34"/>
      <c r="G7" s="34"/>
      <c r="H7" s="18"/>
    </row>
    <row r="8" spans="1:8" ht="57.6" customHeight="1" x14ac:dyDescent="0.15">
      <c r="A8" s="32" t="s">
        <v>4</v>
      </c>
      <c r="B8" s="32"/>
      <c r="C8" s="36"/>
      <c r="D8" s="37"/>
      <c r="E8" s="37"/>
      <c r="F8" s="37"/>
      <c r="G8" s="19"/>
      <c r="H8" s="18"/>
    </row>
    <row r="9" spans="1:8" ht="28.7" customHeight="1" x14ac:dyDescent="0.15">
      <c r="A9" s="34"/>
      <c r="B9" s="34"/>
      <c r="C9" s="34"/>
      <c r="D9" s="34"/>
      <c r="E9" s="34"/>
      <c r="F9" s="34"/>
      <c r="G9" s="34"/>
      <c r="H9" s="18"/>
    </row>
  </sheetData>
  <mergeCells count="10">
    <mergeCell ref="A7:G7"/>
    <mergeCell ref="A8:B8"/>
    <mergeCell ref="C8:F8"/>
    <mergeCell ref="A9:G9"/>
    <mergeCell ref="A2:H4"/>
    <mergeCell ref="A1:H1"/>
    <mergeCell ref="A5:B5"/>
    <mergeCell ref="C5:F5"/>
    <mergeCell ref="A6:B6"/>
    <mergeCell ref="C6:F6"/>
  </mergeCells>
  <phoneticPr fontId="15" type="noConversion"/>
  <printOptions horizontalCentered="1"/>
  <pageMargins left="0.70763888888888904" right="0.70763888888888904" top="0.74791666666666701" bottom="0.74791666666666701" header="0.31388888888888899" footer="0.313888888888888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0DE1D-BE1D-4961-89CD-922ED99777B7}">
  <dimension ref="A1:G12"/>
  <sheetViews>
    <sheetView workbookViewId="0">
      <selection activeCell="E6" sqref="E6:F6"/>
    </sheetView>
  </sheetViews>
  <sheetFormatPr defaultColWidth="9" defaultRowHeight="13.5" x14ac:dyDescent="0.15"/>
  <cols>
    <col min="1" max="1" width="9" style="10"/>
    <col min="2" max="2" width="25" style="10" customWidth="1"/>
    <col min="3" max="3" width="8.625" style="10" customWidth="1"/>
    <col min="4" max="4" width="8.5" style="10" customWidth="1"/>
    <col min="5" max="5" width="11" style="10" customWidth="1"/>
    <col min="6" max="6" width="15" style="10" customWidth="1"/>
    <col min="7" max="7" width="24.125" style="10" customWidth="1"/>
    <col min="8" max="16384" width="9" style="10"/>
  </cols>
  <sheetData>
    <row r="1" spans="1:7" ht="40.15" customHeight="1" x14ac:dyDescent="0.15">
      <c r="A1" s="39" t="str">
        <f>封面!A1</f>
        <v xml:space="preserve">
城北驾校和临漳公园公交首末站绿化工程专业分包
</v>
      </c>
      <c r="B1" s="39"/>
      <c r="C1" s="39"/>
      <c r="D1" s="39"/>
      <c r="E1" s="39"/>
      <c r="F1" s="39"/>
      <c r="G1" s="39"/>
    </row>
    <row r="2" spans="1:7" ht="45" customHeight="1" x14ac:dyDescent="0.15">
      <c r="A2" s="40" t="s">
        <v>24</v>
      </c>
      <c r="B2" s="40"/>
      <c r="C2" s="40"/>
      <c r="D2" s="40"/>
      <c r="E2" s="40"/>
      <c r="F2" s="40"/>
      <c r="G2" s="40"/>
    </row>
    <row r="3" spans="1:7" ht="47.45" customHeight="1" x14ac:dyDescent="0.15">
      <c r="A3" s="11" t="s">
        <v>5</v>
      </c>
      <c r="B3" s="11" t="s">
        <v>6</v>
      </c>
      <c r="C3" s="41" t="s">
        <v>25</v>
      </c>
      <c r="D3" s="42"/>
      <c r="E3" s="42"/>
      <c r="F3" s="43"/>
      <c r="G3" s="11" t="s">
        <v>7</v>
      </c>
    </row>
    <row r="4" spans="1:7" ht="47.45" customHeight="1" x14ac:dyDescent="0.15">
      <c r="A4" s="63">
        <v>1</v>
      </c>
      <c r="B4" s="63" t="s">
        <v>47</v>
      </c>
      <c r="C4" s="41" t="s">
        <v>49</v>
      </c>
      <c r="D4" s="42"/>
      <c r="E4" s="43"/>
      <c r="F4" s="28" t="s">
        <v>50</v>
      </c>
      <c r="G4" s="62"/>
    </row>
    <row r="5" spans="1:7" ht="47.45" customHeight="1" x14ac:dyDescent="0.15">
      <c r="A5" s="64"/>
      <c r="B5" s="64"/>
      <c r="C5" s="44">
        <f>绿化工程!J27</f>
        <v>122564.52346896</v>
      </c>
      <c r="D5" s="45"/>
      <c r="E5" s="46"/>
      <c r="F5" s="29">
        <f>绿化工程!I27</f>
        <v>112444.51694400003</v>
      </c>
      <c r="G5" s="12"/>
    </row>
    <row r="6" spans="1:7" ht="55.5" customHeight="1" x14ac:dyDescent="0.15">
      <c r="A6" s="13">
        <v>2</v>
      </c>
      <c r="B6" s="14" t="s">
        <v>8</v>
      </c>
      <c r="C6" s="14" t="s">
        <v>9</v>
      </c>
      <c r="D6" s="67">
        <v>0.09</v>
      </c>
      <c r="E6" s="65">
        <f>C5/(1+D6)*D6</f>
        <v>10120.006524959999</v>
      </c>
      <c r="F6" s="66"/>
      <c r="G6" s="15" t="s">
        <v>10</v>
      </c>
    </row>
    <row r="7" spans="1:7" ht="15.75" x14ac:dyDescent="0.3">
      <c r="A7" s="47"/>
      <c r="B7" s="47"/>
      <c r="C7" s="47"/>
      <c r="D7" s="47"/>
      <c r="E7" s="47"/>
      <c r="F7" s="47"/>
      <c r="G7" s="47"/>
    </row>
    <row r="8" spans="1:7" ht="21.95" customHeight="1" x14ac:dyDescent="0.3">
      <c r="A8" s="16" t="s">
        <v>11</v>
      </c>
      <c r="B8" s="16"/>
      <c r="C8" s="16"/>
      <c r="D8" s="16"/>
      <c r="E8" s="16"/>
      <c r="F8" s="16"/>
      <c r="G8" s="16"/>
    </row>
    <row r="9" spans="1:7" ht="16.5" x14ac:dyDescent="0.3">
      <c r="A9" s="16"/>
      <c r="B9" s="16"/>
      <c r="C9" s="16"/>
      <c r="D9" s="16"/>
      <c r="E9" s="16"/>
      <c r="F9" s="16"/>
      <c r="G9" s="16"/>
    </row>
    <row r="10" spans="1:7" ht="16.5" x14ac:dyDescent="0.3">
      <c r="A10" s="16" t="s">
        <v>12</v>
      </c>
      <c r="B10" s="16"/>
      <c r="C10" s="16"/>
      <c r="D10" s="16"/>
      <c r="E10" s="16"/>
      <c r="F10" s="16"/>
      <c r="G10" s="16"/>
    </row>
    <row r="11" spans="1:7" ht="16.5" x14ac:dyDescent="0.3">
      <c r="A11" s="16"/>
      <c r="B11" s="16"/>
      <c r="C11" s="16"/>
      <c r="D11" s="16"/>
      <c r="E11" s="16"/>
      <c r="F11" s="16"/>
      <c r="G11" s="16"/>
    </row>
    <row r="12" spans="1:7" ht="16.5" x14ac:dyDescent="0.3">
      <c r="A12" s="16" t="s">
        <v>13</v>
      </c>
      <c r="B12" s="16"/>
      <c r="C12" s="16"/>
      <c r="D12" s="16"/>
      <c r="E12" s="16"/>
      <c r="F12" s="16"/>
      <c r="G12" s="16"/>
    </row>
  </sheetData>
  <mergeCells count="9">
    <mergeCell ref="A1:G1"/>
    <mergeCell ref="A2:G2"/>
    <mergeCell ref="C5:E5"/>
    <mergeCell ref="A7:G7"/>
    <mergeCell ref="A4:A5"/>
    <mergeCell ref="B4:B5"/>
    <mergeCell ref="C4:E4"/>
    <mergeCell ref="E6:F6"/>
    <mergeCell ref="C3:F3"/>
  </mergeCells>
  <phoneticPr fontId="15"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27"/>
  <sheetViews>
    <sheetView tabSelected="1" view="pageBreakPreview" zoomScaleNormal="85" zoomScaleSheetLayoutView="100" workbookViewId="0">
      <pane ySplit="4" topLeftCell="A5" activePane="bottomLeft" state="frozen"/>
      <selection pane="bottomLeft" activeCell="I26" sqref="I17:I26"/>
    </sheetView>
  </sheetViews>
  <sheetFormatPr defaultColWidth="9" defaultRowHeight="13.5" x14ac:dyDescent="0.15"/>
  <cols>
    <col min="1" max="1" width="6.125" style="1" customWidth="1"/>
    <col min="2" max="2" width="10.5" style="2" customWidth="1"/>
    <col min="3" max="3" width="40.5" style="3" customWidth="1"/>
    <col min="4" max="4" width="6.75" style="1" customWidth="1"/>
    <col min="5" max="5" width="8.375" style="4" customWidth="1"/>
    <col min="6" max="6" width="13.125" style="5" customWidth="1"/>
    <col min="7" max="7" width="8.5" style="5" customWidth="1"/>
    <col min="8" max="8" width="10.5" style="5" customWidth="1"/>
    <col min="9" max="9" width="10.75" style="5" customWidth="1"/>
    <col min="10" max="10" width="11" style="5" customWidth="1"/>
    <col min="11" max="11" width="25.875" style="6" customWidth="1"/>
    <col min="12" max="12" width="9" style="6"/>
    <col min="13" max="13" width="9.25" style="6" bestFit="1" customWidth="1"/>
    <col min="14" max="16384" width="9" style="6"/>
  </cols>
  <sheetData>
    <row r="1" spans="1:11" ht="33.6" customHeight="1" x14ac:dyDescent="0.15">
      <c r="A1" s="60" t="s">
        <v>48</v>
      </c>
      <c r="B1" s="60"/>
      <c r="C1" s="60"/>
      <c r="D1" s="60"/>
      <c r="E1" s="60"/>
      <c r="F1" s="60"/>
      <c r="G1" s="60"/>
      <c r="H1" s="60"/>
      <c r="I1" s="60"/>
      <c r="J1" s="60"/>
      <c r="K1" s="60"/>
    </row>
    <row r="2" spans="1:11" ht="33.6" customHeight="1" x14ac:dyDescent="0.15">
      <c r="A2" s="61" t="s">
        <v>26</v>
      </c>
      <c r="B2" s="61"/>
      <c r="C2" s="61"/>
      <c r="D2" s="61"/>
      <c r="E2" s="61"/>
      <c r="F2" s="61"/>
      <c r="G2" s="61"/>
      <c r="H2" s="61"/>
      <c r="I2" s="61"/>
      <c r="J2" s="61"/>
      <c r="K2" s="61"/>
    </row>
    <row r="3" spans="1:11" ht="30" customHeight="1" x14ac:dyDescent="0.15">
      <c r="A3" s="54" t="s">
        <v>5</v>
      </c>
      <c r="B3" s="54" t="s">
        <v>14</v>
      </c>
      <c r="C3" s="54" t="s">
        <v>15</v>
      </c>
      <c r="D3" s="54" t="s">
        <v>16</v>
      </c>
      <c r="E3" s="56" t="s">
        <v>17</v>
      </c>
      <c r="F3" s="58" t="s">
        <v>22</v>
      </c>
      <c r="G3" s="7" t="s">
        <v>20</v>
      </c>
      <c r="H3" s="58" t="s">
        <v>21</v>
      </c>
      <c r="I3" s="58" t="s">
        <v>23</v>
      </c>
      <c r="J3" s="58" t="s">
        <v>18</v>
      </c>
      <c r="K3" s="54" t="s">
        <v>7</v>
      </c>
    </row>
    <row r="4" spans="1:11" ht="30" customHeight="1" x14ac:dyDescent="0.15">
      <c r="A4" s="55"/>
      <c r="B4" s="55"/>
      <c r="C4" s="55"/>
      <c r="D4" s="55"/>
      <c r="E4" s="57"/>
      <c r="F4" s="59"/>
      <c r="G4" s="68">
        <v>0.09</v>
      </c>
      <c r="H4" s="59"/>
      <c r="I4" s="59"/>
      <c r="J4" s="59"/>
      <c r="K4" s="55"/>
    </row>
    <row r="5" spans="1:11" s="22" customFormat="1" ht="21" customHeight="1" x14ac:dyDescent="0.15">
      <c r="A5" s="50" t="s">
        <v>52</v>
      </c>
      <c r="B5" s="51"/>
      <c r="C5" s="52"/>
      <c r="D5" s="25"/>
      <c r="E5" s="25"/>
      <c r="F5" s="25"/>
      <c r="G5" s="24"/>
      <c r="H5" s="24"/>
      <c r="I5" s="24"/>
      <c r="J5" s="21"/>
      <c r="K5" s="48" t="s">
        <v>27</v>
      </c>
    </row>
    <row r="6" spans="1:11" s="22" customFormat="1" ht="82.5" customHeight="1" x14ac:dyDescent="0.15">
      <c r="A6" s="8">
        <v>1</v>
      </c>
      <c r="B6" s="26" t="s">
        <v>28</v>
      </c>
      <c r="C6" s="26" t="s">
        <v>29</v>
      </c>
      <c r="D6" s="27" t="s">
        <v>30</v>
      </c>
      <c r="E6" s="27">
        <v>19</v>
      </c>
      <c r="F6" s="23">
        <v>434.33010000000007</v>
      </c>
      <c r="G6" s="23">
        <f t="shared" ref="G6:G15" si="0">F6*$G$4</f>
        <v>39.089709000000006</v>
      </c>
      <c r="H6" s="23">
        <f t="shared" ref="H6" si="1">F6+G6</f>
        <v>473.4198090000001</v>
      </c>
      <c r="I6" s="23">
        <f t="shared" ref="I6" si="2">E6*F6</f>
        <v>8252.2719000000016</v>
      </c>
      <c r="J6" s="23">
        <f t="shared" ref="J6" si="3">E6*H6</f>
        <v>8994.9763710000025</v>
      </c>
      <c r="K6" s="49"/>
    </row>
    <row r="7" spans="1:11" ht="82.5" customHeight="1" x14ac:dyDescent="0.15">
      <c r="A7" s="8">
        <v>2</v>
      </c>
      <c r="B7" s="26" t="s">
        <v>28</v>
      </c>
      <c r="C7" s="26" t="s">
        <v>31</v>
      </c>
      <c r="D7" s="27" t="s">
        <v>30</v>
      </c>
      <c r="E7" s="27">
        <v>9</v>
      </c>
      <c r="F7" s="21">
        <v>262.35198000000003</v>
      </c>
      <c r="G7" s="21">
        <f t="shared" si="0"/>
        <v>23.6116782</v>
      </c>
      <c r="H7" s="21">
        <f t="shared" ref="H7:H15" si="4">F7+G7</f>
        <v>285.96365820000005</v>
      </c>
      <c r="I7" s="21">
        <f t="shared" ref="I7:I15" si="5">E7*F7</f>
        <v>2361.1678200000001</v>
      </c>
      <c r="J7" s="21">
        <f t="shared" ref="J7:J15" si="6">E7*H7</f>
        <v>2573.6729238000007</v>
      </c>
      <c r="K7" s="49"/>
    </row>
    <row r="8" spans="1:11" ht="82.5" customHeight="1" x14ac:dyDescent="0.15">
      <c r="A8" s="8">
        <v>3</v>
      </c>
      <c r="B8" s="26" t="s">
        <v>28</v>
      </c>
      <c r="C8" s="26" t="s">
        <v>32</v>
      </c>
      <c r="D8" s="27" t="s">
        <v>30</v>
      </c>
      <c r="E8" s="27">
        <v>5</v>
      </c>
      <c r="F8" s="21">
        <v>174.36626999999999</v>
      </c>
      <c r="G8" s="21">
        <f t="shared" si="0"/>
        <v>15.692964299999998</v>
      </c>
      <c r="H8" s="21">
        <f t="shared" si="4"/>
        <v>190.05923429999999</v>
      </c>
      <c r="I8" s="21">
        <f t="shared" si="5"/>
        <v>871.83134999999993</v>
      </c>
      <c r="J8" s="21">
        <f t="shared" si="6"/>
        <v>950.2961714999999</v>
      </c>
      <c r="K8" s="49"/>
    </row>
    <row r="9" spans="1:11" ht="82.5" customHeight="1" x14ac:dyDescent="0.15">
      <c r="A9" s="8">
        <v>4</v>
      </c>
      <c r="B9" s="26" t="s">
        <v>28</v>
      </c>
      <c r="C9" s="26" t="s">
        <v>33</v>
      </c>
      <c r="D9" s="27" t="s">
        <v>30</v>
      </c>
      <c r="E9" s="27">
        <v>6</v>
      </c>
      <c r="F9" s="21">
        <v>201.55203000000003</v>
      </c>
      <c r="G9" s="21">
        <f t="shared" si="0"/>
        <v>18.139682700000002</v>
      </c>
      <c r="H9" s="21">
        <f t="shared" si="4"/>
        <v>219.69171270000004</v>
      </c>
      <c r="I9" s="21">
        <f t="shared" si="5"/>
        <v>1209.3121800000001</v>
      </c>
      <c r="J9" s="21">
        <f t="shared" si="6"/>
        <v>1318.1502762000002</v>
      </c>
      <c r="K9" s="49"/>
    </row>
    <row r="10" spans="1:11" ht="82.5" customHeight="1" x14ac:dyDescent="0.15">
      <c r="A10" s="8">
        <v>5</v>
      </c>
      <c r="B10" s="26" t="s">
        <v>28</v>
      </c>
      <c r="C10" s="26" t="s">
        <v>34</v>
      </c>
      <c r="D10" s="27" t="s">
        <v>30</v>
      </c>
      <c r="E10" s="27">
        <v>9</v>
      </c>
      <c r="F10" s="21">
        <v>238.42350000000002</v>
      </c>
      <c r="G10" s="21">
        <f t="shared" si="0"/>
        <v>21.458114999999999</v>
      </c>
      <c r="H10" s="21">
        <f t="shared" si="4"/>
        <v>259.88161500000001</v>
      </c>
      <c r="I10" s="21">
        <f t="shared" si="5"/>
        <v>2145.8115000000003</v>
      </c>
      <c r="J10" s="21">
        <f t="shared" si="6"/>
        <v>2338.9345350000003</v>
      </c>
      <c r="K10" s="49"/>
    </row>
    <row r="11" spans="1:11" ht="82.5" customHeight="1" x14ac:dyDescent="0.15">
      <c r="A11" s="8">
        <v>6</v>
      </c>
      <c r="B11" s="26" t="s">
        <v>28</v>
      </c>
      <c r="C11" s="26" t="s">
        <v>35</v>
      </c>
      <c r="D11" s="27" t="s">
        <v>30</v>
      </c>
      <c r="E11" s="27">
        <v>9</v>
      </c>
      <c r="F11" s="21">
        <v>118.37394</v>
      </c>
      <c r="G11" s="21">
        <f t="shared" si="0"/>
        <v>10.653654599999999</v>
      </c>
      <c r="H11" s="21">
        <f t="shared" si="4"/>
        <v>129.02759460000001</v>
      </c>
      <c r="I11" s="21">
        <f t="shared" si="5"/>
        <v>1065.36546</v>
      </c>
      <c r="J11" s="21">
        <f t="shared" si="6"/>
        <v>1161.2483514</v>
      </c>
      <c r="K11" s="49"/>
    </row>
    <row r="12" spans="1:11" ht="82.5" customHeight="1" x14ac:dyDescent="0.15">
      <c r="A12" s="8">
        <v>7</v>
      </c>
      <c r="B12" s="26" t="s">
        <v>36</v>
      </c>
      <c r="C12" s="26" t="s">
        <v>37</v>
      </c>
      <c r="D12" s="27" t="s">
        <v>38</v>
      </c>
      <c r="E12" s="27">
        <v>60</v>
      </c>
      <c r="F12" s="21">
        <v>32.79204</v>
      </c>
      <c r="G12" s="21">
        <f t="shared" si="0"/>
        <v>2.9512836</v>
      </c>
      <c r="H12" s="21">
        <f t="shared" si="4"/>
        <v>35.743323599999997</v>
      </c>
      <c r="I12" s="21">
        <f t="shared" si="5"/>
        <v>1967.5224000000001</v>
      </c>
      <c r="J12" s="21">
        <f t="shared" si="6"/>
        <v>2144.599416</v>
      </c>
      <c r="K12" s="49"/>
    </row>
    <row r="13" spans="1:11" ht="82.5" customHeight="1" x14ac:dyDescent="0.15">
      <c r="A13" s="8">
        <v>8</v>
      </c>
      <c r="B13" s="26" t="s">
        <v>39</v>
      </c>
      <c r="C13" s="26" t="s">
        <v>40</v>
      </c>
      <c r="D13" s="27" t="s">
        <v>38</v>
      </c>
      <c r="E13" s="27">
        <v>270</v>
      </c>
      <c r="F13" s="21">
        <v>32.79204</v>
      </c>
      <c r="G13" s="21">
        <f t="shared" si="0"/>
        <v>2.9512836</v>
      </c>
      <c r="H13" s="21">
        <f t="shared" si="4"/>
        <v>35.743323599999997</v>
      </c>
      <c r="I13" s="21">
        <f t="shared" si="5"/>
        <v>8853.8508000000002</v>
      </c>
      <c r="J13" s="21">
        <f t="shared" si="6"/>
        <v>9650.6973719999987</v>
      </c>
      <c r="K13" s="49"/>
    </row>
    <row r="14" spans="1:11" ht="82.5" customHeight="1" x14ac:dyDescent="0.15">
      <c r="A14" s="8">
        <v>9</v>
      </c>
      <c r="B14" s="26" t="s">
        <v>41</v>
      </c>
      <c r="C14" s="26" t="s">
        <v>42</v>
      </c>
      <c r="D14" s="27" t="s">
        <v>38</v>
      </c>
      <c r="E14" s="27">
        <v>410</v>
      </c>
      <c r="F14" s="21">
        <v>32.79204</v>
      </c>
      <c r="G14" s="21">
        <f t="shared" si="0"/>
        <v>2.9512836</v>
      </c>
      <c r="H14" s="21">
        <f t="shared" si="4"/>
        <v>35.743323599999997</v>
      </c>
      <c r="I14" s="21">
        <f t="shared" si="5"/>
        <v>13444.7364</v>
      </c>
      <c r="J14" s="21">
        <f t="shared" si="6"/>
        <v>14654.762675999998</v>
      </c>
      <c r="K14" s="49"/>
    </row>
    <row r="15" spans="1:11" ht="82.5" customHeight="1" x14ac:dyDescent="0.15">
      <c r="A15" s="8">
        <v>10</v>
      </c>
      <c r="B15" s="26" t="s">
        <v>43</v>
      </c>
      <c r="C15" s="26" t="s">
        <v>44</v>
      </c>
      <c r="D15" s="27" t="s">
        <v>38</v>
      </c>
      <c r="E15" s="27">
        <v>775</v>
      </c>
      <c r="F15" s="21">
        <v>27.021329999999999</v>
      </c>
      <c r="G15" s="21">
        <f t="shared" si="0"/>
        <v>2.4319196999999999</v>
      </c>
      <c r="H15" s="21">
        <f t="shared" si="4"/>
        <v>29.453249700000001</v>
      </c>
      <c r="I15" s="21">
        <f t="shared" si="5"/>
        <v>20941.530749999998</v>
      </c>
      <c r="J15" s="21">
        <f t="shared" si="6"/>
        <v>22826.268517500001</v>
      </c>
      <c r="K15" s="49"/>
    </row>
    <row r="16" spans="1:11" s="22" customFormat="1" ht="21" customHeight="1" x14ac:dyDescent="0.15">
      <c r="A16" s="50" t="s">
        <v>51</v>
      </c>
      <c r="B16" s="51"/>
      <c r="C16" s="52"/>
      <c r="D16" s="25"/>
      <c r="E16" s="25"/>
      <c r="F16" s="25"/>
      <c r="G16" s="24"/>
      <c r="H16" s="24"/>
      <c r="I16" s="24"/>
      <c r="J16" s="21"/>
      <c r="K16" s="30"/>
    </row>
    <row r="17" spans="1:11" s="22" customFormat="1" ht="69.75" customHeight="1" x14ac:dyDescent="0.15">
      <c r="A17" s="8">
        <v>11</v>
      </c>
      <c r="B17" s="26" t="s">
        <v>28</v>
      </c>
      <c r="C17" s="26" t="s">
        <v>53</v>
      </c>
      <c r="D17" s="27" t="s">
        <v>30</v>
      </c>
      <c r="E17" s="27">
        <v>19</v>
      </c>
      <c r="F17" s="23">
        <v>171.51301799999999</v>
      </c>
      <c r="G17" s="23">
        <f t="shared" ref="G17:G22" si="7">F17*$G$4</f>
        <v>15.436171619999998</v>
      </c>
      <c r="H17" s="23">
        <f t="shared" ref="H17:H22" si="8">F17+G17</f>
        <v>186.94918962</v>
      </c>
      <c r="I17" s="23">
        <f t="shared" ref="I17:I22" si="9">E17*F17</f>
        <v>3258.7473419999997</v>
      </c>
      <c r="J17" s="23">
        <f t="shared" ref="J17:J22" si="10">E17*H17</f>
        <v>3552.0346027800001</v>
      </c>
      <c r="K17" s="30"/>
    </row>
    <row r="18" spans="1:11" s="22" customFormat="1" ht="69.75" customHeight="1" x14ac:dyDescent="0.15">
      <c r="A18" s="8">
        <v>12</v>
      </c>
      <c r="B18" s="26" t="s">
        <v>28</v>
      </c>
      <c r="C18" s="26" t="s">
        <v>31</v>
      </c>
      <c r="D18" s="27" t="s">
        <v>30</v>
      </c>
      <c r="E18" s="27">
        <v>17</v>
      </c>
      <c r="F18" s="23">
        <v>271.09704600000003</v>
      </c>
      <c r="G18" s="23">
        <f t="shared" si="7"/>
        <v>24.398734140000002</v>
      </c>
      <c r="H18" s="23">
        <f t="shared" si="8"/>
        <v>295.49578014000002</v>
      </c>
      <c r="I18" s="23">
        <f t="shared" si="9"/>
        <v>4608.6497820000004</v>
      </c>
      <c r="J18" s="23">
        <f t="shared" si="10"/>
        <v>5023.42826238</v>
      </c>
      <c r="K18" s="30"/>
    </row>
    <row r="19" spans="1:11" s="22" customFormat="1" ht="69.75" customHeight="1" x14ac:dyDescent="0.15">
      <c r="A19" s="8">
        <v>13</v>
      </c>
      <c r="B19" s="26" t="s">
        <v>28</v>
      </c>
      <c r="C19" s="26" t="s">
        <v>32</v>
      </c>
      <c r="D19" s="27" t="s">
        <v>30</v>
      </c>
      <c r="E19" s="27">
        <v>9</v>
      </c>
      <c r="F19" s="23">
        <v>180.17847900000001</v>
      </c>
      <c r="G19" s="23">
        <f t="shared" si="7"/>
        <v>16.21606311</v>
      </c>
      <c r="H19" s="23">
        <f t="shared" si="8"/>
        <v>196.39454211</v>
      </c>
      <c r="I19" s="23">
        <f t="shared" si="9"/>
        <v>1621.606311</v>
      </c>
      <c r="J19" s="23">
        <f t="shared" si="10"/>
        <v>1767.55087899</v>
      </c>
      <c r="K19" s="30"/>
    </row>
    <row r="20" spans="1:11" s="22" customFormat="1" ht="69.75" customHeight="1" x14ac:dyDescent="0.15">
      <c r="A20" s="8">
        <v>14</v>
      </c>
      <c r="B20" s="26" t="s">
        <v>28</v>
      </c>
      <c r="C20" s="26" t="s">
        <v>33</v>
      </c>
      <c r="D20" s="27" t="s">
        <v>30</v>
      </c>
      <c r="E20" s="27">
        <v>5</v>
      </c>
      <c r="F20" s="23">
        <v>208.27043100000003</v>
      </c>
      <c r="G20" s="23">
        <f t="shared" si="7"/>
        <v>18.74433879</v>
      </c>
      <c r="H20" s="23">
        <f t="shared" si="8"/>
        <v>227.01476979000003</v>
      </c>
      <c r="I20" s="23">
        <f t="shared" si="9"/>
        <v>1041.352155</v>
      </c>
      <c r="J20" s="23">
        <f t="shared" si="10"/>
        <v>1135.0738489500002</v>
      </c>
      <c r="K20" s="30"/>
    </row>
    <row r="21" spans="1:11" s="22" customFormat="1" ht="69.75" customHeight="1" x14ac:dyDescent="0.15">
      <c r="A21" s="8">
        <v>15</v>
      </c>
      <c r="B21" s="26" t="s">
        <v>28</v>
      </c>
      <c r="C21" s="26" t="s">
        <v>34</v>
      </c>
      <c r="D21" s="27" t="s">
        <v>30</v>
      </c>
      <c r="E21" s="27">
        <v>7</v>
      </c>
      <c r="F21" s="23">
        <v>246.37095000000002</v>
      </c>
      <c r="G21" s="23">
        <f t="shared" si="7"/>
        <v>22.173385500000002</v>
      </c>
      <c r="H21" s="23">
        <f t="shared" si="8"/>
        <v>268.54433550000005</v>
      </c>
      <c r="I21" s="23">
        <f t="shared" si="9"/>
        <v>1724.5966500000002</v>
      </c>
      <c r="J21" s="23">
        <f t="shared" si="10"/>
        <v>1879.8103485000004</v>
      </c>
      <c r="K21" s="30"/>
    </row>
    <row r="22" spans="1:11" s="22" customFormat="1" ht="69.75" customHeight="1" x14ac:dyDescent="0.15">
      <c r="A22" s="8">
        <v>16</v>
      </c>
      <c r="B22" s="26" t="s">
        <v>28</v>
      </c>
      <c r="C22" s="26" t="s">
        <v>35</v>
      </c>
      <c r="D22" s="27" t="s">
        <v>30</v>
      </c>
      <c r="E22" s="27">
        <v>7</v>
      </c>
      <c r="F22" s="23">
        <v>122.31973800000002</v>
      </c>
      <c r="G22" s="23">
        <f t="shared" si="7"/>
        <v>11.00877642</v>
      </c>
      <c r="H22" s="23">
        <f t="shared" si="8"/>
        <v>133.32851442</v>
      </c>
      <c r="I22" s="23">
        <f t="shared" si="9"/>
        <v>856.23816600000009</v>
      </c>
      <c r="J22" s="23">
        <f t="shared" si="10"/>
        <v>933.29960094</v>
      </c>
      <c r="K22" s="30"/>
    </row>
    <row r="23" spans="1:11" s="22" customFormat="1" ht="69.75" customHeight="1" x14ac:dyDescent="0.15">
      <c r="A23" s="8">
        <v>17</v>
      </c>
      <c r="B23" s="26" t="s">
        <v>36</v>
      </c>
      <c r="C23" s="26" t="s">
        <v>37</v>
      </c>
      <c r="D23" s="27" t="s">
        <v>38</v>
      </c>
      <c r="E23" s="27">
        <v>36</v>
      </c>
      <c r="F23" s="23">
        <v>33.885108000000002</v>
      </c>
      <c r="G23" s="23">
        <f t="shared" ref="G23:G26" si="11">F23*$G$4</f>
        <v>3.0496597200000002</v>
      </c>
      <c r="H23" s="23">
        <f t="shared" ref="H23:H26" si="12">F23+G23</f>
        <v>36.934767720000004</v>
      </c>
      <c r="I23" s="23">
        <f t="shared" ref="I23:I26" si="13">E23*F23</f>
        <v>1219.8638880000001</v>
      </c>
      <c r="J23" s="23">
        <f t="shared" ref="J23:J26" si="14">E23*H23</f>
        <v>1329.6516379200002</v>
      </c>
      <c r="K23" s="30"/>
    </row>
    <row r="24" spans="1:11" s="22" customFormat="1" ht="69.75" customHeight="1" x14ac:dyDescent="0.15">
      <c r="A24" s="8">
        <v>18</v>
      </c>
      <c r="B24" s="26" t="s">
        <v>39</v>
      </c>
      <c r="C24" s="26" t="s">
        <v>40</v>
      </c>
      <c r="D24" s="27" t="s">
        <v>38</v>
      </c>
      <c r="E24" s="27">
        <v>140</v>
      </c>
      <c r="F24" s="23">
        <v>33.885108000000002</v>
      </c>
      <c r="G24" s="23">
        <f t="shared" si="11"/>
        <v>3.0496597200000002</v>
      </c>
      <c r="H24" s="23">
        <f t="shared" si="12"/>
        <v>36.934767720000004</v>
      </c>
      <c r="I24" s="23">
        <f t="shared" si="13"/>
        <v>4743.9151200000006</v>
      </c>
      <c r="J24" s="23">
        <f t="shared" si="14"/>
        <v>5170.8674808000005</v>
      </c>
      <c r="K24" s="30"/>
    </row>
    <row r="25" spans="1:11" s="22" customFormat="1" ht="69.75" customHeight="1" x14ac:dyDescent="0.15">
      <c r="A25" s="8">
        <v>19</v>
      </c>
      <c r="B25" s="26" t="s">
        <v>41</v>
      </c>
      <c r="C25" s="26" t="s">
        <v>42</v>
      </c>
      <c r="D25" s="27" t="s">
        <v>38</v>
      </c>
      <c r="E25" s="27">
        <v>680</v>
      </c>
      <c r="F25" s="23">
        <v>33.885108000000002</v>
      </c>
      <c r="G25" s="23">
        <f t="shared" si="11"/>
        <v>3.0496597200000002</v>
      </c>
      <c r="H25" s="23">
        <f t="shared" si="12"/>
        <v>36.934767720000004</v>
      </c>
      <c r="I25" s="23">
        <f t="shared" si="13"/>
        <v>23041.873440000003</v>
      </c>
      <c r="J25" s="23">
        <f t="shared" si="14"/>
        <v>25115.642049600003</v>
      </c>
      <c r="K25" s="30"/>
    </row>
    <row r="26" spans="1:11" s="22" customFormat="1" ht="69.75" customHeight="1" x14ac:dyDescent="0.15">
      <c r="A26" s="8">
        <v>20</v>
      </c>
      <c r="B26" s="26" t="s">
        <v>43</v>
      </c>
      <c r="C26" s="26"/>
      <c r="D26" s="27" t="s">
        <v>38</v>
      </c>
      <c r="E26" s="27">
        <v>330</v>
      </c>
      <c r="F26" s="23">
        <v>27.922041</v>
      </c>
      <c r="G26" s="23">
        <f t="shared" si="11"/>
        <v>2.51298369</v>
      </c>
      <c r="H26" s="23">
        <f t="shared" si="12"/>
        <v>30.435024689999999</v>
      </c>
      <c r="I26" s="23">
        <f t="shared" si="13"/>
        <v>9214.2735300000004</v>
      </c>
      <c r="J26" s="23">
        <f t="shared" si="14"/>
        <v>10043.5581477</v>
      </c>
      <c r="K26" s="30"/>
    </row>
    <row r="27" spans="1:11" ht="42" customHeight="1" x14ac:dyDescent="0.15">
      <c r="A27" s="8"/>
      <c r="B27" s="53" t="s">
        <v>19</v>
      </c>
      <c r="C27" s="53"/>
      <c r="D27" s="53"/>
      <c r="E27" s="53"/>
      <c r="F27" s="53"/>
      <c r="G27" s="20"/>
      <c r="H27" s="20"/>
      <c r="I27" s="7">
        <f>SUM(I6:I26)</f>
        <v>112444.51694400003</v>
      </c>
      <c r="J27" s="7">
        <f>SUM(J6:J26)</f>
        <v>122564.52346896</v>
      </c>
      <c r="K27" s="9"/>
    </row>
  </sheetData>
  <sheetProtection selectLockedCells="1"/>
  <protectedRanges>
    <protectedRange sqref="G4:G26" name="区域4"/>
  </protectedRanges>
  <mergeCells count="16">
    <mergeCell ref="A1:K1"/>
    <mergeCell ref="A2:K2"/>
    <mergeCell ref="H3:H4"/>
    <mergeCell ref="J3:J4"/>
    <mergeCell ref="I3:I4"/>
    <mergeCell ref="K3:K4"/>
    <mergeCell ref="K5:K15"/>
    <mergeCell ref="A5:C5"/>
    <mergeCell ref="B27:F27"/>
    <mergeCell ref="A3:A4"/>
    <mergeCell ref="B3:B4"/>
    <mergeCell ref="C3:C4"/>
    <mergeCell ref="D3:D4"/>
    <mergeCell ref="E3:E4"/>
    <mergeCell ref="F3:F4"/>
    <mergeCell ref="A16:C16"/>
  </mergeCells>
  <phoneticPr fontId="15" type="noConversion"/>
  <printOptions horizontalCentered="1"/>
  <pageMargins left="0.74803149606299213" right="0.74803149606299213" top="0.6692913385826772" bottom="1.4566929133858268" header="0.11811023622047245" footer="0.43307086614173229"/>
  <pageSetup paperSize="9" scale="82" orientation="landscape" r:id="rId1"/>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封面</vt:lpstr>
      <vt:lpstr>汇总表</vt:lpstr>
      <vt:lpstr>绿化工程</vt:lpstr>
      <vt:lpstr>绿化工程!Print_Titles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Lenovo</cp:lastModifiedBy>
  <cp:lastPrinted>2020-08-09T14:47:14Z</cp:lastPrinted>
  <dcterms:created xsi:type="dcterms:W3CDTF">2006-09-16T00:00:00Z</dcterms:created>
  <dcterms:modified xsi:type="dcterms:W3CDTF">2020-08-26T15:46:54Z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