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activeTab="2"/>
  </bookViews>
  <sheets>
    <sheet name="封面" sheetId="1" r:id="rId1"/>
    <sheet name="汇总表" sheetId="6" r:id="rId2"/>
    <sheet name="土石方工程" sheetId="4" r:id="rId3"/>
  </sheets>
  <definedNames>
    <definedName name="_GoBack" localSheetId="2">土石方工程!#REF!</definedName>
    <definedName name="_xlnm.Print_Titles" localSheetId="2">土石方工程!$1:$4</definedName>
  </definedNames>
  <calcPr calcId="144525"/>
</workbook>
</file>

<file path=xl/sharedStrings.xml><?xml version="1.0" encoding="utf-8"?>
<sst xmlns="http://schemas.openxmlformats.org/spreadsheetml/2006/main" count="81" uniqueCount="65">
  <si>
    <t xml:space="preserve">
城北驾校公交首末站土石方工程专业分包
</t>
  </si>
  <si>
    <t>招标控制价</t>
  </si>
  <si>
    <t xml:space="preserve">      报价单位：</t>
  </si>
  <si>
    <t>(单位盖公章)</t>
  </si>
  <si>
    <t>法定代表人：</t>
  </si>
  <si>
    <t>(签字或盖章)</t>
  </si>
  <si>
    <t xml:space="preserve">   编制时间：</t>
  </si>
  <si>
    <t>招标控制价汇总表</t>
  </si>
  <si>
    <t>序号</t>
  </si>
  <si>
    <t>项目</t>
  </si>
  <si>
    <t xml:space="preserve">招标控制价（元）
</t>
  </si>
  <si>
    <t>备注</t>
  </si>
  <si>
    <t>土石方工程</t>
  </si>
  <si>
    <t>含税总价</t>
  </si>
  <si>
    <t>不含税总价</t>
  </si>
  <si>
    <t>其中报价（增值税）</t>
  </si>
  <si>
    <t>税率</t>
  </si>
  <si>
    <t>税率由投标单位根据自身情况自身填报，后期开票税率应与填报税率一致</t>
  </si>
  <si>
    <t>投标单位（签章）：</t>
  </si>
  <si>
    <t>法定代表人或授权委托人：</t>
  </si>
  <si>
    <t>日期：</t>
  </si>
  <si>
    <t>城北驾校公交首末站土石方工程专业分包</t>
  </si>
  <si>
    <t>招标控制价清单</t>
  </si>
  <si>
    <t>分部分项工程</t>
  </si>
  <si>
    <t>工程项目特征</t>
  </si>
  <si>
    <t>计量单位</t>
  </si>
  <si>
    <t xml:space="preserve">工程量   </t>
  </si>
  <si>
    <t>综合单价
（元，不含税）</t>
  </si>
  <si>
    <t>税金</t>
  </si>
  <si>
    <t>综合单价
（元，含税）</t>
  </si>
  <si>
    <t>合价（不含税）</t>
  </si>
  <si>
    <t>合价(含税)</t>
  </si>
  <si>
    <t>一</t>
  </si>
  <si>
    <t>城北驾校公交首末站土石方工程</t>
  </si>
  <si>
    <t>工程量清单编制说明
一、招标范围：总承包合同及施工图纸范围内所表明的 土石方工程（包清表外运、土方开挖和回填、裸土覆盖、场地道路路床碾压、碎石垫层摊铺等）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1、城北驾校公交首末站项目图纸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1、工程量清单列出的每个细目已包括涉及与该细目有关的全部工程内容，投标人须自行综合考虑土方施工放坡、支护、排水以及相关其他施工内容工作面宽度，投标人应将工程量清单与招标文件、合同通用
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</si>
  <si>
    <t>场地平整</t>
  </si>
  <si>
    <t>1、场地内杂草、苗木、垃圾清理并外运（要求所有树木、苗木、垃圾清理至原状土外露，表面无杂物，现场高堆土的整平，低洼处，已开挖处的填土拉平等场地平整填实工作，场地需平整至满足现场其他各项工程队伍可进场施工，清运距离由乙方现场踏勘后自行考虑）。
2、政府管控、群众干扰等相关配合协调、处理及赔偿事宜(如有)。
3、场内临时道路需由乙方自行铺设。
4、现场可能存在因配合勘察等单位导致出现的多次进退场费用，由乙方综合考虑。</t>
  </si>
  <si>
    <t>㎡</t>
  </si>
  <si>
    <t>管理用房</t>
  </si>
  <si>
    <t>挖基坑土方</t>
  </si>
  <si>
    <t>1、土壤类别：一、二类土
2、挖土深度：约2.5m,详见图纸设计
3、机械开挖场地内土方，装车，内倒或外运根据现场情况而定。
4、场内施工临时道路（以满足土方开挖外运及内倒为标准)需由投标方现场踏勘后自行考虑铺设。
5、如需外运，外运距离：由投标方踏勘现场后自行考虑（距离红线2KM以内不允许外运堆土，影响招标人展示形象时也需无条件将堆土转运）。
6、投标人自行勘察现场、查阅相关资料，充分考虑报价，结算不再做调整</t>
  </si>
  <si>
    <t>m3</t>
  </si>
  <si>
    <t>回填方</t>
  </si>
  <si>
    <t>1、密实度要求：根据图纸设计要求
2、填方材料品种：原土
3、填方粒径要求：根据图纸设计要求</t>
  </si>
  <si>
    <t>门房</t>
  </si>
  <si>
    <t>场站路面</t>
  </si>
  <si>
    <r>
      <t xml:space="preserve">1、素土回填，每20cm素土进行压实，压实度大于96%，外购土、运输、回填平整、夯实，回填土中不能掺杂块石，杂物等；
2、填方材料要求：素土回填，此单价已综合考虑外购土、取土运距、土质类别、土壤费用、人工回填及机械回填费用；
</t>
    </r>
    <r>
      <rPr>
        <b/>
        <sz val="10"/>
        <color rgb="FF000000"/>
        <rFont val="宋体"/>
        <charset val="134"/>
      </rPr>
      <t>3、外购土由投标人提供并承担包括但不限于购土、运输等费用；</t>
    </r>
    <r>
      <rPr>
        <sz val="10"/>
        <color rgb="FF000000"/>
        <rFont val="宋体"/>
        <charset val="134"/>
      </rPr>
      <t xml:space="preserve">
4、回填土应满足现场、种植及规范要求，否则施工总承包单位有权要求返工。</t>
    </r>
  </si>
  <si>
    <t>场站道路路床(槽)碾压检验</t>
  </si>
  <si>
    <t>1、放样、10cm以内挖高填低、整平、碾压、检验、人工配合处理机械（推土机、压路机）碾压不到之处。</t>
  </si>
  <si>
    <t>m2</t>
  </si>
  <si>
    <t>场站道路碎石垫层铺装</t>
  </si>
  <si>
    <t>1、人机配合铺装碎石底层厚20cm，
2、放样、清理路床、取料、运料、上料、摊铺（平地机）、灌缝、找平、碾压（压路机）。
3、不含碎石材料，碎石由招标人提供。</t>
  </si>
  <si>
    <t>履带式反铲挖掘机(中)</t>
  </si>
  <si>
    <t>1、斗容量1.0m³挖掘机配合零星工程。</t>
  </si>
  <si>
    <t>小时</t>
  </si>
  <si>
    <t>1、零星工程价，挖机每天累计工作不满8个小时的工作量，投标人自主报价，结算综合单价不作调整，工程量按实际发生计取；
2、本项在现场无法以实际实施工程量计价，仅可以签证机械台班才能计算价款时使用。</t>
  </si>
  <si>
    <t>履带式反铲挖掘机(小)</t>
  </si>
  <si>
    <t>1、斗容量0.6m³挖掘机配合零星工程。</t>
  </si>
  <si>
    <t>推土机</t>
  </si>
  <si>
    <t>1、90KW推土机配合零星工程。</t>
  </si>
  <si>
    <t>措施费</t>
  </si>
  <si>
    <t>包含但不仅限于环境保护费、安全文明措施、临时设施费（含临时道路、钢板铺设等）、冬雨季施工、夜间施工费、机械进出场费、场地处理措施费、已完工程保护费、中标人应该办理的保险费、裸土覆盖（现场已覆盖、后期谁破坏谁覆盖）、环评、政府文件要求等为完成本工程所需的所有措施；因大气管控等因素造成的停工费用；此项总价包干，结算不再调整；</t>
  </si>
  <si>
    <t>项</t>
  </si>
  <si>
    <t>施工单位综合考虑报价，价格一次性包干结算不作调整</t>
  </si>
  <si>
    <t>总价(元)</t>
  </si>
</sst>
</file>

<file path=xl/styles.xml><?xml version="1.0" encoding="utf-8"?>
<styleSheet xmlns="http://schemas.openxmlformats.org/spreadsheetml/2006/main">
  <numFmts count="6">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Red]\(0.00\)"/>
    <numFmt numFmtId="177" formatCode="0.00_ "/>
  </numFmts>
  <fonts count="41">
    <font>
      <sz val="11"/>
      <color theme="1"/>
      <name val="宋体"/>
      <charset val="134"/>
      <scheme val="minor"/>
    </font>
    <font>
      <sz val="11"/>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theme="1"/>
      <name val="宋体"/>
      <charset val="134"/>
      <scheme val="minor"/>
    </font>
    <font>
      <sz val="10"/>
      <color indexed="8"/>
      <name val="宋体"/>
      <charset val="134"/>
    </font>
    <font>
      <b/>
      <sz val="10"/>
      <color indexed="8"/>
      <name val="宋体"/>
      <charset val="134"/>
    </font>
    <font>
      <sz val="10"/>
      <color rgb="FF000000"/>
      <name val="宋体"/>
      <charset val="134"/>
    </font>
    <font>
      <sz val="9"/>
      <color theme="1"/>
      <name val="宋体"/>
      <charset val="134"/>
      <scheme val="minor"/>
    </font>
    <font>
      <sz val="10"/>
      <color theme="1"/>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sz val="10"/>
      <name val="Arial"/>
      <charset val="134"/>
    </font>
    <font>
      <sz val="11"/>
      <color theme="1"/>
      <name val="宋体"/>
      <charset val="0"/>
      <scheme val="minor"/>
    </font>
    <font>
      <sz val="12"/>
      <name val="宋体"/>
      <charset val="134"/>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0"/>
      <name val="宋体"/>
      <charset val="134"/>
    </font>
    <font>
      <b/>
      <sz val="18"/>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b/>
      <sz val="10"/>
      <color rgb="FF000000"/>
      <name val="宋体"/>
      <charset val="134"/>
    </font>
  </fonts>
  <fills count="36">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049989318521683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FFC7CE"/>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7" tint="0.599993896298105"/>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indexed="8"/>
      </right>
      <top/>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74">
    <xf numFmtId="0" fontId="0" fillId="0" borderId="0"/>
    <xf numFmtId="0" fontId="20" fillId="0" borderId="0"/>
    <xf numFmtId="42" fontId="0" fillId="0" borderId="0" applyFont="0" applyFill="0" applyBorder="0" applyAlignment="0" applyProtection="0">
      <alignment vertical="center"/>
    </xf>
    <xf numFmtId="0" fontId="19" fillId="14" borderId="0" applyNumberFormat="0" applyBorder="0" applyAlignment="0" applyProtection="0">
      <alignment vertical="center"/>
    </xf>
    <xf numFmtId="0" fontId="23" fillId="16"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1" borderId="0" applyNumberFormat="0" applyBorder="0" applyAlignment="0" applyProtection="0">
      <alignment vertical="center"/>
    </xf>
    <xf numFmtId="0" fontId="21" fillId="10" borderId="0" applyNumberFormat="0" applyBorder="0" applyAlignment="0" applyProtection="0">
      <alignment vertical="center"/>
    </xf>
    <xf numFmtId="43" fontId="0" fillId="0" borderId="0" applyFont="0" applyFill="0" applyBorder="0" applyAlignment="0" applyProtection="0">
      <alignment vertical="center"/>
    </xf>
    <xf numFmtId="0" fontId="24" fillId="19"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9" fontId="20" fillId="0" borderId="0" applyFont="0" applyFill="0" applyBorder="0" applyAlignment="0" applyProtection="0">
      <alignment vertical="center"/>
    </xf>
    <xf numFmtId="0" fontId="1" fillId="0" borderId="0"/>
    <xf numFmtId="0" fontId="0" fillId="7" borderId="15" applyNumberFormat="0" applyFont="0" applyAlignment="0" applyProtection="0">
      <alignment vertical="center"/>
    </xf>
    <xf numFmtId="0" fontId="24" fillId="17"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0" fillId="0" borderId="0"/>
    <xf numFmtId="0" fontId="32" fillId="0" borderId="0" applyNumberFormat="0" applyFill="0" applyBorder="0" applyAlignment="0" applyProtection="0">
      <alignment vertical="center"/>
    </xf>
    <xf numFmtId="0" fontId="34" fillId="0" borderId="18" applyNumberFormat="0" applyFill="0" applyAlignment="0" applyProtection="0">
      <alignment vertical="center"/>
    </xf>
    <xf numFmtId="0" fontId="35" fillId="0" borderId="18" applyNumberFormat="0" applyFill="0" applyAlignment="0" applyProtection="0">
      <alignment vertical="center"/>
    </xf>
    <xf numFmtId="0" fontId="24" fillId="23" borderId="0" applyNumberFormat="0" applyBorder="0" applyAlignment="0" applyProtection="0">
      <alignment vertical="center"/>
    </xf>
    <xf numFmtId="0" fontId="28" fillId="0" borderId="19" applyNumberFormat="0" applyFill="0" applyAlignment="0" applyProtection="0">
      <alignment vertical="center"/>
    </xf>
    <xf numFmtId="0" fontId="24" fillId="24" borderId="0" applyNumberFormat="0" applyBorder="0" applyAlignment="0" applyProtection="0">
      <alignment vertical="center"/>
    </xf>
    <xf numFmtId="0" fontId="36" fillId="25" borderId="20" applyNumberFormat="0" applyAlignment="0" applyProtection="0">
      <alignment vertical="center"/>
    </xf>
    <xf numFmtId="0" fontId="37" fillId="25" borderId="16" applyNumberFormat="0" applyAlignment="0" applyProtection="0">
      <alignment vertical="center"/>
    </xf>
    <xf numFmtId="0" fontId="38" fillId="26" borderId="21" applyNumberFormat="0" applyAlignment="0" applyProtection="0">
      <alignment vertical="center"/>
    </xf>
    <xf numFmtId="0" fontId="19" fillId="5" borderId="0" applyNumberFormat="0" applyBorder="0" applyAlignment="0" applyProtection="0">
      <alignment vertical="center"/>
    </xf>
    <xf numFmtId="0" fontId="24" fillId="27" borderId="0" applyNumberFormat="0" applyBorder="0" applyAlignment="0" applyProtection="0">
      <alignment vertical="center"/>
    </xf>
    <xf numFmtId="0" fontId="33" fillId="0" borderId="17" applyNumberFormat="0" applyFill="0" applyAlignment="0" applyProtection="0">
      <alignment vertical="center"/>
    </xf>
    <xf numFmtId="0" fontId="39" fillId="0" borderId="22" applyNumberFormat="0" applyFill="0" applyAlignment="0" applyProtection="0">
      <alignment vertical="center"/>
    </xf>
    <xf numFmtId="0" fontId="22" fillId="15" borderId="0" applyNumberFormat="0" applyBorder="0" applyAlignment="0" applyProtection="0">
      <alignment vertical="center"/>
    </xf>
    <xf numFmtId="0" fontId="25" fillId="20" borderId="0" applyNumberFormat="0" applyBorder="0" applyAlignment="0" applyProtection="0">
      <alignment vertical="center"/>
    </xf>
    <xf numFmtId="0" fontId="19" fillId="12" borderId="0" applyNumberFormat="0" applyBorder="0" applyAlignment="0" applyProtection="0">
      <alignment vertical="center"/>
    </xf>
    <xf numFmtId="0" fontId="24" fillId="30" borderId="0" applyNumberFormat="0" applyBorder="0" applyAlignment="0" applyProtection="0">
      <alignment vertical="center"/>
    </xf>
    <xf numFmtId="0" fontId="19" fillId="32" borderId="0" applyNumberFormat="0" applyBorder="0" applyAlignment="0" applyProtection="0">
      <alignment vertical="center"/>
    </xf>
    <xf numFmtId="0" fontId="19" fillId="34" borderId="0" applyNumberFormat="0" applyBorder="0" applyAlignment="0" applyProtection="0">
      <alignment vertical="center"/>
    </xf>
    <xf numFmtId="0" fontId="19" fillId="13" borderId="0" applyNumberFormat="0" applyBorder="0" applyAlignment="0" applyProtection="0">
      <alignment vertical="center"/>
    </xf>
    <xf numFmtId="9" fontId="1" fillId="0" borderId="0" applyFont="0" applyFill="0" applyBorder="0" applyAlignment="0" applyProtection="0">
      <alignment vertical="center"/>
    </xf>
    <xf numFmtId="0" fontId="19" fillId="8" borderId="0" applyNumberFormat="0" applyBorder="0" applyAlignment="0" applyProtection="0">
      <alignment vertical="center"/>
    </xf>
    <xf numFmtId="0" fontId="24" fillId="29" borderId="0" applyNumberFormat="0" applyBorder="0" applyAlignment="0" applyProtection="0">
      <alignment vertical="center"/>
    </xf>
    <xf numFmtId="0" fontId="20" fillId="0" borderId="0">
      <alignment vertical="center"/>
    </xf>
    <xf numFmtId="0" fontId="24" fillId="31" borderId="0" applyNumberFormat="0" applyBorder="0" applyAlignment="0" applyProtection="0">
      <alignment vertical="center"/>
    </xf>
    <xf numFmtId="0" fontId="19" fillId="33" borderId="0" applyNumberFormat="0" applyBorder="0" applyAlignment="0" applyProtection="0">
      <alignment vertical="center"/>
    </xf>
    <xf numFmtId="0" fontId="19" fillId="35" borderId="0" applyNumberFormat="0" applyBorder="0" applyAlignment="0" applyProtection="0">
      <alignment vertical="center"/>
    </xf>
    <xf numFmtId="0" fontId="20" fillId="0" borderId="0">
      <alignment vertical="center"/>
    </xf>
    <xf numFmtId="0" fontId="24" fillId="28"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24" fillId="18" borderId="0" applyNumberFormat="0" applyBorder="0" applyAlignment="0" applyProtection="0">
      <alignment vertical="center"/>
    </xf>
    <xf numFmtId="0" fontId="24" fillId="22" borderId="0" applyNumberFormat="0" applyBorder="0" applyAlignment="0" applyProtection="0">
      <alignment vertical="center"/>
    </xf>
    <xf numFmtId="0" fontId="18" fillId="0" borderId="0"/>
    <xf numFmtId="0" fontId="20" fillId="0" borderId="0">
      <alignment vertical="center"/>
    </xf>
    <xf numFmtId="0" fontId="19" fillId="6" borderId="0" applyNumberFormat="0" applyBorder="0" applyAlignment="0" applyProtection="0">
      <alignment vertical="center"/>
    </xf>
    <xf numFmtId="0" fontId="20" fillId="0" borderId="0">
      <alignment vertical="center"/>
    </xf>
    <xf numFmtId="0" fontId="24" fillId="21" borderId="0" applyNumberFormat="0" applyBorder="0" applyAlignment="0" applyProtection="0">
      <alignment vertical="center"/>
    </xf>
    <xf numFmtId="0" fontId="18" fillId="0" borderId="0">
      <alignment vertical="center"/>
    </xf>
    <xf numFmtId="0" fontId="20" fillId="0" borderId="0" applyProtection="0">
      <alignment vertical="center"/>
    </xf>
    <xf numFmtId="0" fontId="18" fillId="0" borderId="0"/>
    <xf numFmtId="0" fontId="1" fillId="0" borderId="0">
      <alignment vertical="center"/>
    </xf>
    <xf numFmtId="0" fontId="1" fillId="0" borderId="0">
      <alignment vertical="center"/>
    </xf>
    <xf numFmtId="0" fontId="20" fillId="0" borderId="0">
      <alignment vertical="center"/>
    </xf>
    <xf numFmtId="0" fontId="1" fillId="0" borderId="0"/>
    <xf numFmtId="0" fontId="20" fillId="0" borderId="0">
      <alignment vertical="center"/>
    </xf>
    <xf numFmtId="0" fontId="20" fillId="0" borderId="0" applyProtection="0">
      <alignment vertical="center"/>
    </xf>
    <xf numFmtId="0" fontId="1" fillId="0" borderId="0">
      <alignment vertical="center"/>
    </xf>
    <xf numFmtId="0" fontId="20" fillId="0" borderId="0" applyProtection="0">
      <alignment vertical="center"/>
    </xf>
    <xf numFmtId="0" fontId="20" fillId="0" borderId="0" applyProtection="0">
      <alignment vertical="center"/>
    </xf>
    <xf numFmtId="43" fontId="20" fillId="0" borderId="0" applyFont="0" applyFill="0" applyBorder="0" applyAlignment="0" applyProtection="0">
      <alignment vertical="center"/>
    </xf>
    <xf numFmtId="43" fontId="1" fillId="0" borderId="0" applyFont="0" applyFill="0" applyBorder="0" applyAlignment="0" applyProtection="0">
      <alignment vertical="center"/>
    </xf>
  </cellStyleXfs>
  <cellXfs count="79">
    <xf numFmtId="0" fontId="0" fillId="0" borderId="0" xfId="0"/>
    <xf numFmtId="0" fontId="1"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0" fontId="2" fillId="0" borderId="0" xfId="0" applyFont="1" applyBorder="1" applyAlignment="1" applyProtection="1">
      <alignment horizontal="center" vertical="center" wrapText="1"/>
      <protection hidden="1"/>
    </xf>
    <xf numFmtId="0" fontId="2" fillId="0" borderId="1" xfId="0" applyFont="1" applyBorder="1" applyAlignment="1" applyProtection="1">
      <alignment horizontal="center" vertical="center" wrapText="1"/>
      <protection hidden="1"/>
    </xf>
    <xf numFmtId="0" fontId="3" fillId="0" borderId="2" xfId="0" applyFont="1" applyBorder="1" applyAlignment="1" applyProtection="1">
      <alignment horizontal="center" vertical="center" wrapText="1"/>
      <protection hidden="1"/>
    </xf>
    <xf numFmtId="177" fontId="3" fillId="0" borderId="2" xfId="0" applyNumberFormat="1" applyFont="1" applyFill="1" applyBorder="1" applyAlignment="1" applyProtection="1">
      <alignment horizontal="center" vertical="center" wrapText="1"/>
      <protection hidden="1"/>
    </xf>
    <xf numFmtId="177" fontId="3" fillId="0" borderId="2" xfId="0" applyNumberFormat="1" applyFont="1" applyBorder="1" applyAlignment="1" applyProtection="1">
      <alignment horizontal="center" vertical="center" wrapText="1"/>
      <protection hidden="1"/>
    </xf>
    <xf numFmtId="177" fontId="3" fillId="0" borderId="3" xfId="0" applyNumberFormat="1"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177" fontId="3" fillId="0" borderId="4" xfId="0" applyNumberFormat="1" applyFont="1" applyFill="1" applyBorder="1" applyAlignment="1" applyProtection="1">
      <alignment horizontal="center" vertical="center" wrapText="1"/>
      <protection hidden="1"/>
    </xf>
    <xf numFmtId="177" fontId="3" fillId="0" borderId="4" xfId="0" applyNumberFormat="1" applyFont="1" applyBorder="1" applyAlignment="1" applyProtection="1">
      <alignment horizontal="center" vertical="center" wrapText="1"/>
      <protection hidden="1"/>
    </xf>
    <xf numFmtId="10" fontId="4" fillId="2" borderId="3" xfId="65" applyNumberFormat="1" applyFont="1" applyFill="1" applyBorder="1" applyAlignment="1" applyProtection="1">
      <alignment horizontal="center" vertical="center" wrapText="1"/>
      <protection locked="0"/>
    </xf>
    <xf numFmtId="0" fontId="3" fillId="0" borderId="3" xfId="0" applyFont="1" applyBorder="1" applyAlignment="1" applyProtection="1">
      <alignment horizontal="center" vertical="center"/>
      <protection hidden="1"/>
    </xf>
    <xf numFmtId="0" fontId="3" fillId="0" borderId="5" xfId="0" applyFont="1" applyBorder="1" applyAlignment="1" applyProtection="1">
      <alignment horizontal="center" vertical="center" wrapText="1"/>
      <protection hidden="1"/>
    </xf>
    <xf numFmtId="0" fontId="3" fillId="0" borderId="6" xfId="0" applyFont="1" applyBorder="1" applyAlignment="1" applyProtection="1">
      <alignment horizontal="center" vertical="center" wrapText="1"/>
      <protection hidden="1"/>
    </xf>
    <xf numFmtId="177" fontId="5" fillId="0" borderId="3" xfId="0" applyNumberFormat="1" applyFont="1" applyBorder="1" applyAlignment="1" applyProtection="1">
      <alignment horizontal="center" vertical="center" wrapText="1"/>
      <protection hidden="1"/>
    </xf>
    <xf numFmtId="0" fontId="3" fillId="0" borderId="3" xfId="0" applyFont="1" applyBorder="1" applyAlignment="1" applyProtection="1">
      <alignment vertical="center" wrapText="1"/>
      <protection hidden="1"/>
    </xf>
    <xf numFmtId="0" fontId="5" fillId="0" borderId="3" xfId="0" applyFont="1" applyBorder="1" applyAlignment="1" applyProtection="1">
      <alignment horizontal="center" vertical="center"/>
      <protection hidden="1"/>
    </xf>
    <xf numFmtId="0" fontId="6" fillId="0" borderId="7" xfId="0" applyFont="1" applyBorder="1" applyAlignment="1">
      <alignment horizontal="left" vertical="center" wrapText="1" readingOrder="1"/>
    </xf>
    <xf numFmtId="177" fontId="5" fillId="0" borderId="4" xfId="0" applyNumberFormat="1" applyFont="1" applyBorder="1" applyAlignment="1" applyProtection="1">
      <alignment horizontal="center" vertical="center" wrapText="1"/>
      <protection hidden="1"/>
    </xf>
    <xf numFmtId="0" fontId="3" fillId="0" borderId="8" xfId="0" applyFont="1" applyBorder="1" applyAlignment="1" applyProtection="1">
      <alignment horizontal="center" vertical="center" wrapText="1"/>
      <protection hidden="1"/>
    </xf>
    <xf numFmtId="0" fontId="3" fillId="0" borderId="3" xfId="0" applyFont="1" applyBorder="1" applyAlignment="1" applyProtection="1">
      <alignment horizontal="center" vertical="center" wrapText="1"/>
      <protection hidden="1"/>
    </xf>
    <xf numFmtId="0" fontId="7" fillId="0" borderId="9" xfId="0" applyFont="1" applyBorder="1" applyAlignment="1">
      <alignment horizontal="center" vertical="center" wrapText="1" readingOrder="1"/>
    </xf>
    <xf numFmtId="0" fontId="7" fillId="0" borderId="1" xfId="0" applyFont="1" applyBorder="1" applyAlignment="1">
      <alignment horizontal="center" vertical="center" wrapText="1" readingOrder="1"/>
    </xf>
    <xf numFmtId="0" fontId="7" fillId="0" borderId="10" xfId="0" applyFont="1" applyBorder="1" applyAlignment="1">
      <alignment horizontal="center" vertical="center" wrapText="1" readingOrder="1"/>
    </xf>
    <xf numFmtId="0" fontId="3" fillId="0" borderId="11" xfId="0" applyFont="1" applyBorder="1" applyAlignment="1" applyProtection="1">
      <alignment horizontal="center" vertical="center"/>
      <protection hidden="1"/>
    </xf>
    <xf numFmtId="0" fontId="3" fillId="0" borderId="0" xfId="0" applyFont="1" applyBorder="1" applyAlignment="1" applyProtection="1">
      <alignment horizontal="center" vertical="center"/>
      <protection hidden="1"/>
    </xf>
    <xf numFmtId="0" fontId="3" fillId="0" borderId="12" xfId="0" applyFont="1" applyBorder="1" applyAlignment="1" applyProtection="1">
      <alignment horizontal="center" vertical="center"/>
      <protection hidden="1"/>
    </xf>
    <xf numFmtId="0" fontId="8" fillId="0" borderId="7" xfId="0" applyFont="1" applyBorder="1" applyAlignment="1">
      <alignment horizontal="left" vertical="center" wrapText="1" readingOrder="1"/>
    </xf>
    <xf numFmtId="0" fontId="5" fillId="0" borderId="3" xfId="0" applyFont="1" applyBorder="1" applyAlignment="1" applyProtection="1">
      <alignment horizontal="left" vertical="center" wrapText="1"/>
      <protection hidden="1"/>
    </xf>
    <xf numFmtId="0" fontId="5" fillId="0" borderId="3" xfId="0" applyFont="1" applyBorder="1" applyAlignment="1" applyProtection="1">
      <alignment horizontal="center" vertical="center" wrapText="1"/>
      <protection hidden="1"/>
    </xf>
    <xf numFmtId="176" fontId="9" fillId="3" borderId="3" xfId="0" applyNumberFormat="1" applyFont="1" applyFill="1" applyBorder="1" applyAlignment="1" applyProtection="1">
      <alignment horizontal="center" vertical="center"/>
      <protection hidden="1"/>
    </xf>
    <xf numFmtId="176" fontId="9" fillId="3" borderId="3" xfId="0" applyNumberFormat="1" applyFont="1" applyFill="1" applyBorder="1" applyAlignment="1" applyProtection="1">
      <alignment horizontal="right" vertical="center" wrapText="1"/>
      <protection locked="0"/>
    </xf>
    <xf numFmtId="0" fontId="5" fillId="3" borderId="3" xfId="0" applyFont="1" applyFill="1" applyBorder="1" applyAlignment="1" applyProtection="1">
      <alignment horizontal="left" vertical="center" wrapText="1"/>
      <protection hidden="1"/>
    </xf>
    <xf numFmtId="177" fontId="5" fillId="0" borderId="3" xfId="0" applyNumberFormat="1" applyFont="1" applyBorder="1" applyAlignment="1" applyProtection="1">
      <alignment horizontal="right" vertical="center" wrapText="1"/>
      <protection hidden="1"/>
    </xf>
    <xf numFmtId="0" fontId="5" fillId="0" borderId="2" xfId="0" applyFont="1" applyBorder="1" applyAlignment="1" applyProtection="1">
      <alignment horizontal="left" vertical="top" wrapText="1"/>
      <protection hidden="1"/>
    </xf>
    <xf numFmtId="0" fontId="5" fillId="0" borderId="13" xfId="0" applyFont="1" applyBorder="1" applyAlignment="1" applyProtection="1">
      <alignment horizontal="left" vertical="top" wrapText="1"/>
      <protection hidden="1"/>
    </xf>
    <xf numFmtId="0" fontId="5" fillId="0" borderId="4" xfId="0" applyFont="1" applyBorder="1" applyAlignment="1" applyProtection="1">
      <alignment horizontal="left" vertical="top" wrapText="1"/>
      <protection hidden="1"/>
    </xf>
    <xf numFmtId="0" fontId="10" fillId="0" borderId="2" xfId="0" applyFont="1" applyBorder="1" applyAlignment="1" applyProtection="1">
      <alignment vertical="center" wrapText="1"/>
      <protection hidden="1"/>
    </xf>
    <xf numFmtId="177" fontId="3" fillId="0" borderId="3" xfId="0" applyNumberFormat="1" applyFont="1" applyBorder="1" applyAlignment="1" applyProtection="1">
      <alignment horizontal="left" vertical="center" wrapText="1"/>
      <protection hidden="1"/>
    </xf>
    <xf numFmtId="0" fontId="1" fillId="0" borderId="0" xfId="15"/>
    <xf numFmtId="0" fontId="11" fillId="0" borderId="0" xfId="64" applyFont="1" applyAlignment="1">
      <alignment horizontal="center" vertical="center"/>
    </xf>
    <xf numFmtId="0" fontId="12" fillId="0" borderId="1" xfId="64" applyFont="1" applyBorder="1" applyAlignment="1">
      <alignment horizontal="center" vertical="center"/>
    </xf>
    <xf numFmtId="0" fontId="12" fillId="0" borderId="3" xfId="64" applyFont="1" applyBorder="1" applyAlignment="1">
      <alignment horizontal="center" vertical="center"/>
    </xf>
    <xf numFmtId="0" fontId="12" fillId="0" borderId="5" xfId="64" applyFont="1" applyBorder="1" applyAlignment="1">
      <alignment horizontal="center" vertical="center" wrapText="1"/>
    </xf>
    <xf numFmtId="0" fontId="12" fillId="0" borderId="6" xfId="64" applyFont="1" applyBorder="1" applyAlignment="1">
      <alignment horizontal="center" vertical="center" wrapText="1"/>
    </xf>
    <xf numFmtId="0" fontId="12" fillId="0" borderId="8" xfId="64" applyFont="1" applyBorder="1" applyAlignment="1">
      <alignment horizontal="center" vertical="center" wrapText="1"/>
    </xf>
    <xf numFmtId="0" fontId="12" fillId="0" borderId="2" xfId="64" applyFont="1" applyBorder="1" applyAlignment="1">
      <alignment horizontal="center" vertical="center"/>
    </xf>
    <xf numFmtId="0" fontId="12" fillId="0" borderId="3" xfId="64" applyFont="1" applyBorder="1" applyAlignment="1">
      <alignment horizontal="center" vertical="center" wrapText="1"/>
    </xf>
    <xf numFmtId="0" fontId="12" fillId="0" borderId="4" xfId="64" applyFont="1" applyBorder="1" applyAlignment="1">
      <alignment horizontal="center" vertical="center"/>
    </xf>
    <xf numFmtId="43" fontId="12" fillId="0" borderId="5" xfId="73" applyFont="1" applyBorder="1" applyAlignment="1">
      <alignment horizontal="center" vertical="center"/>
    </xf>
    <xf numFmtId="43" fontId="12" fillId="0" borderId="6" xfId="73" applyFont="1" applyBorder="1" applyAlignment="1">
      <alignment horizontal="center" vertical="center"/>
    </xf>
    <xf numFmtId="43" fontId="12" fillId="0" borderId="8" xfId="73" applyFont="1" applyBorder="1" applyAlignment="1">
      <alignment horizontal="center" vertical="center"/>
    </xf>
    <xf numFmtId="43" fontId="12" fillId="0" borderId="3" xfId="73" applyFont="1" applyBorder="1" applyAlignment="1">
      <alignment horizontal="center" vertical="center"/>
    </xf>
    <xf numFmtId="0" fontId="1" fillId="0" borderId="3" xfId="64" applyBorder="1" applyAlignment="1">
      <alignment horizontal="center" vertical="center"/>
    </xf>
    <xf numFmtId="0" fontId="0" fillId="0" borderId="3" xfId="64" applyFont="1" applyBorder="1" applyAlignment="1">
      <alignment horizontal="center" vertical="center"/>
    </xf>
    <xf numFmtId="9" fontId="4" fillId="4" borderId="3" xfId="64" applyNumberFormat="1" applyFont="1" applyFill="1" applyBorder="1" applyAlignment="1">
      <alignment horizontal="center" vertical="center"/>
    </xf>
    <xf numFmtId="176" fontId="1" fillId="0" borderId="5" xfId="64" applyNumberFormat="1" applyBorder="1" applyAlignment="1">
      <alignment horizontal="center" vertical="center"/>
    </xf>
    <xf numFmtId="176" fontId="1" fillId="0" borderId="8" xfId="64" applyNumberFormat="1" applyBorder="1" applyAlignment="1">
      <alignment horizontal="center" vertical="center"/>
    </xf>
    <xf numFmtId="43" fontId="13" fillId="0" borderId="3" xfId="73" applyFont="1" applyBorder="1" applyAlignment="1">
      <alignment horizontal="center" vertical="center" wrapText="1"/>
    </xf>
    <xf numFmtId="0" fontId="13" fillId="0" borderId="14" xfId="15" applyFont="1" applyBorder="1" applyAlignment="1">
      <alignment horizontal="left"/>
    </xf>
    <xf numFmtId="0" fontId="12" fillId="0" borderId="0" xfId="15" applyFont="1"/>
    <xf numFmtId="43" fontId="12" fillId="0" borderId="0" xfId="15" applyNumberFormat="1" applyFont="1"/>
    <xf numFmtId="0" fontId="14" fillId="0" borderId="0" xfId="67" applyNumberFormat="1" applyFont="1" applyFill="1" applyBorder="1" applyAlignment="1" applyProtection="1">
      <alignment horizontal="center" vertical="center" wrapText="1"/>
    </xf>
    <xf numFmtId="0" fontId="15" fillId="0" borderId="0" xfId="67" applyNumberFormat="1" applyFont="1" applyFill="1" applyBorder="1" applyAlignment="1" applyProtection="1">
      <alignment horizontal="center" vertical="center"/>
    </xf>
    <xf numFmtId="0" fontId="16" fillId="0" borderId="0" xfId="67" applyNumberFormat="1" applyFont="1" applyFill="1" applyBorder="1" applyAlignment="1" applyProtection="1">
      <alignment horizontal="right"/>
    </xf>
    <xf numFmtId="0" fontId="16" fillId="0" borderId="1" xfId="67" applyNumberFormat="1" applyFont="1" applyFill="1" applyBorder="1" applyAlignment="1" applyProtection="1">
      <alignment horizontal="center" wrapText="1"/>
    </xf>
    <xf numFmtId="0" fontId="16" fillId="0" borderId="0" xfId="67" applyNumberFormat="1" applyFont="1" applyFill="1" applyBorder="1" applyAlignment="1" applyProtection="1">
      <alignment horizontal="left"/>
    </xf>
    <xf numFmtId="0" fontId="16" fillId="0" borderId="0" xfId="67" applyFont="1" applyAlignment="1">
      <alignment vertical="center"/>
    </xf>
    <xf numFmtId="0" fontId="16" fillId="0" borderId="0" xfId="67" applyNumberFormat="1" applyFont="1" applyFill="1" applyBorder="1" applyAlignment="1" applyProtection="1"/>
    <xf numFmtId="0" fontId="16" fillId="0" borderId="14" xfId="67" applyNumberFormat="1" applyFont="1" applyFill="1" applyBorder="1" applyAlignment="1" applyProtection="1"/>
    <xf numFmtId="57" fontId="17" fillId="0" borderId="1" xfId="67" applyNumberFormat="1" applyFont="1" applyBorder="1" applyAlignment="1">
      <alignment horizontal="center"/>
    </xf>
    <xf numFmtId="0" fontId="16"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百分比 2" xfId="14"/>
    <cellStyle name="常规 6" xfId="15"/>
    <cellStyle name="注释" xfId="16" builtinId="10"/>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常规 10"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_编制说明" xfId="65"/>
    <cellStyle name="常规 5"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zoomScaleSheetLayoutView="100" topLeftCell="A10" workbookViewId="0">
      <selection activeCell="A5" sqref="A5:H8"/>
    </sheetView>
  </sheetViews>
  <sheetFormatPr defaultColWidth="9" defaultRowHeight="13.5" outlineLevelCol="7"/>
  <cols>
    <col min="8" max="8" width="14.625" customWidth="1"/>
  </cols>
  <sheetData>
    <row r="1" ht="131.45" customHeight="1" spans="1:8">
      <c r="A1" s="69" t="s">
        <v>0</v>
      </c>
      <c r="B1" s="69"/>
      <c r="C1" s="69"/>
      <c r="D1" s="69"/>
      <c r="E1" s="69"/>
      <c r="F1" s="69"/>
      <c r="G1" s="69"/>
      <c r="H1" s="69"/>
    </row>
    <row r="2" spans="1:8">
      <c r="A2" s="70" t="s">
        <v>1</v>
      </c>
      <c r="B2" s="70"/>
      <c r="C2" s="70"/>
      <c r="D2" s="70"/>
      <c r="E2" s="70"/>
      <c r="F2" s="70"/>
      <c r="G2" s="70"/>
      <c r="H2" s="70"/>
    </row>
    <row r="3" spans="1:8">
      <c r="A3" s="70"/>
      <c r="B3" s="70"/>
      <c r="C3" s="70"/>
      <c r="D3" s="70"/>
      <c r="E3" s="70"/>
      <c r="F3" s="70"/>
      <c r="G3" s="70"/>
      <c r="H3" s="70"/>
    </row>
    <row r="4" ht="310.35" customHeight="1" spans="1:8">
      <c r="A4" s="70"/>
      <c r="B4" s="70"/>
      <c r="C4" s="70"/>
      <c r="D4" s="70"/>
      <c r="E4" s="70"/>
      <c r="F4" s="70"/>
      <c r="G4" s="70"/>
      <c r="H4" s="70"/>
    </row>
    <row r="5" ht="38.45" customHeight="1" spans="1:8">
      <c r="A5" s="71" t="s">
        <v>2</v>
      </c>
      <c r="B5" s="71"/>
      <c r="C5" s="72"/>
      <c r="D5" s="72"/>
      <c r="E5" s="72"/>
      <c r="F5" s="72"/>
      <c r="G5" s="73" t="s">
        <v>3</v>
      </c>
      <c r="H5" s="74"/>
    </row>
    <row r="6" ht="38.45" customHeight="1" spans="1:8">
      <c r="A6" s="71" t="s">
        <v>4</v>
      </c>
      <c r="B6" s="71"/>
      <c r="C6" s="72"/>
      <c r="D6" s="72"/>
      <c r="E6" s="72"/>
      <c r="F6" s="72"/>
      <c r="G6" s="73" t="s">
        <v>5</v>
      </c>
      <c r="H6" s="74"/>
    </row>
    <row r="7" ht="38.45" customHeight="1" spans="1:8">
      <c r="A7" s="75"/>
      <c r="B7" s="75"/>
      <c r="C7" s="76"/>
      <c r="D7" s="76"/>
      <c r="E7" s="75"/>
      <c r="F7" s="75"/>
      <c r="G7" s="75"/>
      <c r="H7" s="74"/>
    </row>
    <row r="8" ht="57.6" customHeight="1" spans="1:8">
      <c r="A8" s="71" t="s">
        <v>6</v>
      </c>
      <c r="B8" s="71"/>
      <c r="C8" s="77">
        <v>44044</v>
      </c>
      <c r="D8" s="78"/>
      <c r="E8" s="78"/>
      <c r="F8" s="78"/>
      <c r="G8" s="75"/>
      <c r="H8" s="74"/>
    </row>
    <row r="9" ht="28.7" customHeight="1" spans="1:8">
      <c r="A9" s="75"/>
      <c r="B9" s="75"/>
      <c r="C9" s="75"/>
      <c r="D9" s="75"/>
      <c r="E9" s="75"/>
      <c r="F9" s="75"/>
      <c r="G9" s="75"/>
      <c r="H9" s="74"/>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D6" sqref="D6"/>
    </sheetView>
  </sheetViews>
  <sheetFormatPr defaultColWidth="9" defaultRowHeight="13.5" outlineLevelCol="6"/>
  <cols>
    <col min="1" max="1" width="9" style="46"/>
    <col min="2" max="2" width="18" style="46" customWidth="1"/>
    <col min="3" max="5" width="9.625" style="46" customWidth="1"/>
    <col min="6" max="6" width="15.875" style="46" customWidth="1"/>
    <col min="7" max="7" width="17.125" style="46" customWidth="1"/>
    <col min="8" max="16384" width="9" style="46"/>
  </cols>
  <sheetData>
    <row r="1" ht="40.15" customHeight="1" spans="1:7">
      <c r="A1" s="47" t="str">
        <f>封面!A1</f>
        <v>
城北驾校公交首末站土石方工程专业分包
</v>
      </c>
      <c r="B1" s="47"/>
      <c r="C1" s="47"/>
      <c r="D1" s="47"/>
      <c r="E1" s="47"/>
      <c r="F1" s="47"/>
      <c r="G1" s="47"/>
    </row>
    <row r="2" ht="45" customHeight="1" spans="1:7">
      <c r="A2" s="48" t="s">
        <v>7</v>
      </c>
      <c r="B2" s="48"/>
      <c r="C2" s="48"/>
      <c r="D2" s="48"/>
      <c r="E2" s="48"/>
      <c r="F2" s="48"/>
      <c r="G2" s="48"/>
    </row>
    <row r="3" ht="47.45" customHeight="1" spans="1:7">
      <c r="A3" s="49" t="s">
        <v>8</v>
      </c>
      <c r="B3" s="49" t="s">
        <v>9</v>
      </c>
      <c r="C3" s="50" t="s">
        <v>10</v>
      </c>
      <c r="D3" s="51"/>
      <c r="E3" s="51"/>
      <c r="F3" s="52"/>
      <c r="G3" s="49" t="s">
        <v>11</v>
      </c>
    </row>
    <row r="4" ht="47.45" customHeight="1" spans="1:7">
      <c r="A4" s="53">
        <v>1</v>
      </c>
      <c r="B4" s="53" t="s">
        <v>12</v>
      </c>
      <c r="C4" s="54" t="s">
        <v>13</v>
      </c>
      <c r="D4" s="54"/>
      <c r="E4" s="54"/>
      <c r="F4" s="54" t="s">
        <v>14</v>
      </c>
      <c r="G4" s="49"/>
    </row>
    <row r="5" ht="47.45" customHeight="1" spans="1:7">
      <c r="A5" s="55"/>
      <c r="B5" s="55"/>
      <c r="C5" s="56">
        <f>土石方工程!J21</f>
        <v>226513.14634</v>
      </c>
      <c r="D5" s="57"/>
      <c r="E5" s="58"/>
      <c r="F5" s="58">
        <f>土石方工程!I21</f>
        <v>207810.226</v>
      </c>
      <c r="G5" s="59"/>
    </row>
    <row r="6" ht="55.5" customHeight="1" spans="1:7">
      <c r="A6" s="60">
        <v>2</v>
      </c>
      <c r="B6" s="61" t="s">
        <v>15</v>
      </c>
      <c r="C6" s="61" t="s">
        <v>16</v>
      </c>
      <c r="D6" s="62">
        <v>0.09</v>
      </c>
      <c r="E6" s="63">
        <f>C5/(1+D6)*D6</f>
        <v>18702.92034</v>
      </c>
      <c r="F6" s="64"/>
      <c r="G6" s="65" t="s">
        <v>17</v>
      </c>
    </row>
    <row r="7" ht="21" customHeight="1" spans="1:7">
      <c r="A7" s="66"/>
      <c r="B7" s="66"/>
      <c r="C7" s="66"/>
      <c r="D7" s="66"/>
      <c r="E7" s="66"/>
      <c r="F7" s="66"/>
      <c r="G7" s="66"/>
    </row>
    <row r="8" ht="21.95" customHeight="1" spans="1:7">
      <c r="A8" s="67" t="s">
        <v>18</v>
      </c>
      <c r="B8" s="67"/>
      <c r="C8" s="67"/>
      <c r="D8" s="67"/>
      <c r="E8" s="67"/>
      <c r="F8" s="68"/>
      <c r="G8" s="67"/>
    </row>
    <row r="9" ht="16.5" spans="1:7">
      <c r="A9" s="67"/>
      <c r="B9" s="67"/>
      <c r="C9" s="67"/>
      <c r="D9" s="67"/>
      <c r="E9" s="67"/>
      <c r="F9" s="67"/>
      <c r="G9" s="67"/>
    </row>
    <row r="10" ht="16.5" spans="1:7">
      <c r="A10" s="67" t="s">
        <v>19</v>
      </c>
      <c r="B10" s="67"/>
      <c r="C10" s="67"/>
      <c r="D10" s="67"/>
      <c r="E10" s="67"/>
      <c r="F10" s="67"/>
      <c r="G10" s="67"/>
    </row>
    <row r="11" ht="16.5" spans="1:7">
      <c r="A11" s="67"/>
      <c r="B11" s="67"/>
      <c r="C11" s="67"/>
      <c r="D11" s="67"/>
      <c r="E11" s="67"/>
      <c r="F11" s="67"/>
      <c r="G11" s="67"/>
    </row>
    <row r="12" ht="16.5" spans="1:7">
      <c r="A12" s="67" t="s">
        <v>20</v>
      </c>
      <c r="B12" s="67"/>
      <c r="C12" s="67"/>
      <c r="D12" s="67"/>
      <c r="E12" s="67"/>
      <c r="F12" s="67"/>
      <c r="G12" s="67"/>
    </row>
  </sheetData>
  <mergeCells count="9">
    <mergeCell ref="A1:G1"/>
    <mergeCell ref="A2:G2"/>
    <mergeCell ref="C3:F3"/>
    <mergeCell ref="C4:E4"/>
    <mergeCell ref="C5:E5"/>
    <mergeCell ref="E6:F6"/>
    <mergeCell ref="A7:G7"/>
    <mergeCell ref="A4:A5"/>
    <mergeCell ref="B4:B5"/>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
  <sheetViews>
    <sheetView tabSelected="1" view="pageBreakPreview" zoomScaleNormal="85" zoomScaleSheetLayoutView="100" workbookViewId="0">
      <pane ySplit="4" topLeftCell="A13" activePane="bottomLeft" state="frozen"/>
      <selection/>
      <selection pane="bottomLeft" activeCell="C14" sqref="C14"/>
    </sheetView>
  </sheetViews>
  <sheetFormatPr defaultColWidth="9" defaultRowHeight="13.5"/>
  <cols>
    <col min="1" max="1" width="6.125" style="2" customWidth="1"/>
    <col min="2" max="2" width="10.5" style="3" customWidth="1"/>
    <col min="3" max="3" width="40.5" style="4" customWidth="1"/>
    <col min="4" max="4" width="6.75" style="2" customWidth="1"/>
    <col min="5" max="5" width="8.375" style="5" customWidth="1"/>
    <col min="6" max="6" width="13.125" style="6" customWidth="1"/>
    <col min="7" max="7" width="8.5" style="6" customWidth="1"/>
    <col min="8" max="8" width="10.5" style="6" customWidth="1"/>
    <col min="9" max="9" width="10.75" style="6" customWidth="1"/>
    <col min="10" max="10" width="11" style="6" customWidth="1"/>
    <col min="11" max="11" width="25.875" style="7" customWidth="1"/>
    <col min="12" max="12" width="9" style="7"/>
    <col min="13" max="13" width="9.25" style="7" customWidth="1"/>
    <col min="14" max="16384" width="9" style="7"/>
  </cols>
  <sheetData>
    <row r="1" ht="33.6" customHeight="1" spans="1:11">
      <c r="A1" s="8" t="s">
        <v>21</v>
      </c>
      <c r="B1" s="8"/>
      <c r="C1" s="8"/>
      <c r="D1" s="8"/>
      <c r="E1" s="8"/>
      <c r="F1" s="8"/>
      <c r="G1" s="8"/>
      <c r="H1" s="8"/>
      <c r="I1" s="8"/>
      <c r="J1" s="8"/>
      <c r="K1" s="8"/>
    </row>
    <row r="2" ht="33.6" customHeight="1" spans="1:11">
      <c r="A2" s="9" t="s">
        <v>22</v>
      </c>
      <c r="B2" s="9"/>
      <c r="C2" s="9"/>
      <c r="D2" s="9"/>
      <c r="E2" s="9"/>
      <c r="F2" s="9"/>
      <c r="G2" s="9"/>
      <c r="H2" s="9"/>
      <c r="I2" s="9"/>
      <c r="J2" s="9"/>
      <c r="K2" s="9"/>
    </row>
    <row r="3" ht="30" customHeight="1" spans="1:11">
      <c r="A3" s="10" t="s">
        <v>8</v>
      </c>
      <c r="B3" s="10" t="s">
        <v>23</v>
      </c>
      <c r="C3" s="10" t="s">
        <v>24</v>
      </c>
      <c r="D3" s="10" t="s">
        <v>25</v>
      </c>
      <c r="E3" s="11" t="s">
        <v>26</v>
      </c>
      <c r="F3" s="12" t="s">
        <v>27</v>
      </c>
      <c r="G3" s="13" t="s">
        <v>28</v>
      </c>
      <c r="H3" s="12" t="s">
        <v>29</v>
      </c>
      <c r="I3" s="12" t="s">
        <v>30</v>
      </c>
      <c r="J3" s="12" t="s">
        <v>31</v>
      </c>
      <c r="K3" s="10" t="s">
        <v>11</v>
      </c>
    </row>
    <row r="4" ht="30" customHeight="1" spans="1:11">
      <c r="A4" s="14"/>
      <c r="B4" s="14"/>
      <c r="C4" s="14"/>
      <c r="D4" s="14"/>
      <c r="E4" s="15"/>
      <c r="F4" s="16"/>
      <c r="G4" s="17">
        <v>0.09</v>
      </c>
      <c r="H4" s="16"/>
      <c r="I4" s="16"/>
      <c r="J4" s="16"/>
      <c r="K4" s="14"/>
    </row>
    <row r="5" s="1" customFormat="1" ht="21" customHeight="1" spans="1:11">
      <c r="A5" s="18" t="s">
        <v>32</v>
      </c>
      <c r="B5" s="19" t="s">
        <v>33</v>
      </c>
      <c r="C5" s="20"/>
      <c r="D5" s="21"/>
      <c r="E5" s="21"/>
      <c r="F5" s="21"/>
      <c r="G5" s="22"/>
      <c r="H5" s="22"/>
      <c r="I5" s="22"/>
      <c r="J5" s="21"/>
      <c r="K5" s="41" t="s">
        <v>34</v>
      </c>
    </row>
    <row r="6" s="1" customFormat="1" ht="144.75" customHeight="1" spans="1:11">
      <c r="A6" s="23">
        <v>1</v>
      </c>
      <c r="B6" s="24" t="s">
        <v>35</v>
      </c>
      <c r="C6" s="24" t="s">
        <v>36</v>
      </c>
      <c r="D6" s="21" t="s">
        <v>37</v>
      </c>
      <c r="E6" s="21">
        <v>6667</v>
      </c>
      <c r="F6" s="21">
        <v>1.7</v>
      </c>
      <c r="G6" s="25">
        <f t="shared" ref="G6:G16" si="0">F6*$G$4</f>
        <v>0.153</v>
      </c>
      <c r="H6" s="25">
        <f t="shared" ref="H6" si="1">F6+G6</f>
        <v>1.853</v>
      </c>
      <c r="I6" s="25">
        <f t="shared" ref="I6" si="2">E6*F6</f>
        <v>11333.9</v>
      </c>
      <c r="J6" s="25">
        <f t="shared" ref="J6" si="3">E6*H6</f>
        <v>12353.951</v>
      </c>
      <c r="K6" s="42"/>
    </row>
    <row r="7" s="1" customFormat="1" ht="21" customHeight="1" spans="1:11">
      <c r="A7" s="19" t="s">
        <v>38</v>
      </c>
      <c r="B7" s="20"/>
      <c r="C7" s="26"/>
      <c r="D7" s="21"/>
      <c r="E7" s="21"/>
      <c r="F7" s="21"/>
      <c r="G7" s="27"/>
      <c r="H7" s="27"/>
      <c r="I7" s="27"/>
      <c r="J7" s="21"/>
      <c r="K7" s="42"/>
    </row>
    <row r="8" ht="147.75" customHeight="1" spans="1:11">
      <c r="A8" s="23">
        <v>2</v>
      </c>
      <c r="B8" s="24" t="s">
        <v>39</v>
      </c>
      <c r="C8" s="24" t="s">
        <v>40</v>
      </c>
      <c r="D8" s="21" t="s">
        <v>41</v>
      </c>
      <c r="E8" s="21">
        <v>368.89</v>
      </c>
      <c r="F8" s="21">
        <v>6.2</v>
      </c>
      <c r="G8" s="21">
        <f t="shared" si="0"/>
        <v>0.558</v>
      </c>
      <c r="H8" s="21">
        <f t="shared" ref="H8:H16" si="4">F8+G8</f>
        <v>6.758</v>
      </c>
      <c r="I8" s="21">
        <f t="shared" ref="I8:I16" si="5">E8*F8</f>
        <v>2287.118</v>
      </c>
      <c r="J8" s="21">
        <f t="shared" ref="J8:J16" si="6">E8*H8</f>
        <v>2492.95862</v>
      </c>
      <c r="K8" s="42"/>
    </row>
    <row r="9" ht="55.5" customHeight="1" spans="1:11">
      <c r="A9" s="23">
        <v>3</v>
      </c>
      <c r="B9" s="24" t="s">
        <v>42</v>
      </c>
      <c r="C9" s="24" t="s">
        <v>43</v>
      </c>
      <c r="D9" s="21" t="s">
        <v>41</v>
      </c>
      <c r="E9" s="21">
        <v>295.2</v>
      </c>
      <c r="F9" s="21">
        <v>10</v>
      </c>
      <c r="G9" s="21">
        <f t="shared" si="0"/>
        <v>0.9</v>
      </c>
      <c r="H9" s="21">
        <f t="shared" si="4"/>
        <v>10.9</v>
      </c>
      <c r="I9" s="21">
        <f t="shared" si="5"/>
        <v>2952</v>
      </c>
      <c r="J9" s="21">
        <f t="shared" si="6"/>
        <v>3217.68</v>
      </c>
      <c r="K9" s="42"/>
    </row>
    <row r="10" ht="23.25" customHeight="1" spans="1:11">
      <c r="A10" s="28" t="s">
        <v>44</v>
      </c>
      <c r="B10" s="29"/>
      <c r="C10" s="30"/>
      <c r="D10" s="21"/>
      <c r="E10" s="21"/>
      <c r="F10" s="21"/>
      <c r="G10" s="21"/>
      <c r="H10" s="21"/>
      <c r="I10" s="21"/>
      <c r="J10" s="21"/>
      <c r="K10" s="42"/>
    </row>
    <row r="11" ht="141" customHeight="1" spans="1:11">
      <c r="A11" s="23">
        <v>4</v>
      </c>
      <c r="B11" s="24" t="s">
        <v>39</v>
      </c>
      <c r="C11" s="24" t="s">
        <v>40</v>
      </c>
      <c r="D11" s="21" t="s">
        <v>41</v>
      </c>
      <c r="E11" s="21">
        <v>99.24</v>
      </c>
      <c r="F11" s="21">
        <v>6.2</v>
      </c>
      <c r="G11" s="21">
        <f t="shared" si="0"/>
        <v>0.558</v>
      </c>
      <c r="H11" s="21">
        <f t="shared" si="4"/>
        <v>6.758</v>
      </c>
      <c r="I11" s="21">
        <f t="shared" si="5"/>
        <v>615.288</v>
      </c>
      <c r="J11" s="21">
        <f t="shared" si="6"/>
        <v>670.66392</v>
      </c>
      <c r="K11" s="42"/>
    </row>
    <row r="12" ht="85.5" customHeight="1" spans="1:11">
      <c r="A12" s="23">
        <v>5</v>
      </c>
      <c r="B12" s="24" t="s">
        <v>42</v>
      </c>
      <c r="C12" s="24" t="s">
        <v>43</v>
      </c>
      <c r="D12" s="21" t="s">
        <v>41</v>
      </c>
      <c r="E12" s="21">
        <v>82.56</v>
      </c>
      <c r="F12" s="21">
        <v>10</v>
      </c>
      <c r="G12" s="21">
        <f t="shared" si="0"/>
        <v>0.9</v>
      </c>
      <c r="H12" s="21">
        <f t="shared" si="4"/>
        <v>10.9</v>
      </c>
      <c r="I12" s="21">
        <f t="shared" si="5"/>
        <v>825.6</v>
      </c>
      <c r="J12" s="21">
        <f t="shared" si="6"/>
        <v>899.904</v>
      </c>
      <c r="K12" s="42"/>
    </row>
    <row r="13" ht="25.5" customHeight="1" spans="1:11">
      <c r="A13" s="31" t="s">
        <v>45</v>
      </c>
      <c r="B13" s="32"/>
      <c r="C13" s="33"/>
      <c r="D13" s="21"/>
      <c r="E13" s="21"/>
      <c r="F13" s="21"/>
      <c r="G13" s="21"/>
      <c r="H13" s="21"/>
      <c r="I13" s="21"/>
      <c r="J13" s="21"/>
      <c r="K13" s="42"/>
    </row>
    <row r="14" ht="134" customHeight="1" spans="1:11">
      <c r="A14" s="23">
        <v>6</v>
      </c>
      <c r="B14" s="24" t="s">
        <v>42</v>
      </c>
      <c r="C14" s="34" t="s">
        <v>46</v>
      </c>
      <c r="D14" s="21" t="s">
        <v>41</v>
      </c>
      <c r="E14" s="21">
        <v>6000</v>
      </c>
      <c r="F14" s="21">
        <v>27</v>
      </c>
      <c r="G14" s="21">
        <f t="shared" si="0"/>
        <v>2.43</v>
      </c>
      <c r="H14" s="21">
        <f t="shared" si="4"/>
        <v>29.43</v>
      </c>
      <c r="I14" s="21">
        <f t="shared" si="5"/>
        <v>162000</v>
      </c>
      <c r="J14" s="21">
        <f t="shared" si="6"/>
        <v>176580</v>
      </c>
      <c r="K14" s="42"/>
    </row>
    <row r="15" ht="39" customHeight="1" spans="1:11">
      <c r="A15" s="23">
        <v>7</v>
      </c>
      <c r="B15" s="24" t="s">
        <v>47</v>
      </c>
      <c r="C15" s="24" t="s">
        <v>48</v>
      </c>
      <c r="D15" s="21" t="s">
        <v>49</v>
      </c>
      <c r="E15" s="21">
        <v>5206.4</v>
      </c>
      <c r="F15" s="21">
        <v>1.2</v>
      </c>
      <c r="G15" s="21">
        <f t="shared" si="0"/>
        <v>0.108</v>
      </c>
      <c r="H15" s="21">
        <f t="shared" si="4"/>
        <v>1.308</v>
      </c>
      <c r="I15" s="21">
        <f t="shared" si="5"/>
        <v>6247.68</v>
      </c>
      <c r="J15" s="21">
        <f t="shared" si="6"/>
        <v>6809.9712</v>
      </c>
      <c r="K15" s="42"/>
    </row>
    <row r="16" ht="78" customHeight="1" spans="1:11">
      <c r="A16" s="23">
        <v>8</v>
      </c>
      <c r="B16" s="24" t="s">
        <v>50</v>
      </c>
      <c r="C16" s="24" t="s">
        <v>51</v>
      </c>
      <c r="D16" s="21" t="s">
        <v>49</v>
      </c>
      <c r="E16" s="21">
        <v>5203.2</v>
      </c>
      <c r="F16" s="21">
        <v>2.7</v>
      </c>
      <c r="G16" s="21">
        <f t="shared" si="0"/>
        <v>0.243</v>
      </c>
      <c r="H16" s="21">
        <f t="shared" si="4"/>
        <v>2.943</v>
      </c>
      <c r="I16" s="21">
        <f t="shared" si="5"/>
        <v>14048.64</v>
      </c>
      <c r="J16" s="21">
        <f t="shared" si="6"/>
        <v>15313.0176</v>
      </c>
      <c r="K16" s="43"/>
    </row>
    <row r="17" ht="104.25" customHeight="1" spans="1:12">
      <c r="A17" s="23">
        <v>9</v>
      </c>
      <c r="B17" s="35" t="s">
        <v>52</v>
      </c>
      <c r="C17" s="35" t="s">
        <v>53</v>
      </c>
      <c r="D17" s="36" t="s">
        <v>54</v>
      </c>
      <c r="E17" s="37">
        <v>1</v>
      </c>
      <c r="F17" s="38"/>
      <c r="G17" s="38"/>
      <c r="H17" s="38">
        <v>260</v>
      </c>
      <c r="I17" s="40"/>
      <c r="J17" s="21">
        <v>0</v>
      </c>
      <c r="K17" s="44" t="s">
        <v>55</v>
      </c>
      <c r="L17" s="40"/>
    </row>
    <row r="18" ht="104.25" customHeight="1" spans="1:12">
      <c r="A18" s="23">
        <v>10</v>
      </c>
      <c r="B18" s="35" t="s">
        <v>56</v>
      </c>
      <c r="C18" s="35" t="s">
        <v>57</v>
      </c>
      <c r="D18" s="36" t="s">
        <v>54</v>
      </c>
      <c r="E18" s="37">
        <v>1</v>
      </c>
      <c r="F18" s="38"/>
      <c r="G18" s="38"/>
      <c r="H18" s="38">
        <v>130</v>
      </c>
      <c r="I18" s="40"/>
      <c r="J18" s="21">
        <v>0</v>
      </c>
      <c r="K18" s="44" t="s">
        <v>55</v>
      </c>
      <c r="L18" s="40"/>
    </row>
    <row r="19" ht="104.25" customHeight="1" spans="1:12">
      <c r="A19" s="23">
        <v>11</v>
      </c>
      <c r="B19" s="35" t="s">
        <v>58</v>
      </c>
      <c r="C19" s="35" t="s">
        <v>59</v>
      </c>
      <c r="D19" s="36" t="s">
        <v>54</v>
      </c>
      <c r="E19" s="37">
        <v>1</v>
      </c>
      <c r="F19" s="38"/>
      <c r="G19" s="38"/>
      <c r="H19" s="38">
        <v>280</v>
      </c>
      <c r="I19" s="40"/>
      <c r="J19" s="21">
        <v>0</v>
      </c>
      <c r="K19" s="44" t="s">
        <v>55</v>
      </c>
      <c r="L19" s="40"/>
    </row>
    <row r="20" ht="124.5" customHeight="1" spans="1:12">
      <c r="A20" s="23">
        <v>12</v>
      </c>
      <c r="B20" s="35" t="s">
        <v>60</v>
      </c>
      <c r="C20" s="39" t="s">
        <v>61</v>
      </c>
      <c r="D20" s="36" t="s">
        <v>62</v>
      </c>
      <c r="E20" s="37">
        <v>1</v>
      </c>
      <c r="F20" s="38">
        <v>7500</v>
      </c>
      <c r="G20" s="40">
        <f t="shared" ref="G20" si="7">F20*$G$4</f>
        <v>675</v>
      </c>
      <c r="H20" s="40">
        <f t="shared" ref="H20" si="8">F20+G20</f>
        <v>8175</v>
      </c>
      <c r="I20" s="40">
        <f t="shared" ref="I20" si="9">E20*F20</f>
        <v>7500</v>
      </c>
      <c r="J20" s="21">
        <f t="shared" ref="J20" si="10">E20*H20</f>
        <v>8175</v>
      </c>
      <c r="K20" s="45" t="s">
        <v>63</v>
      </c>
      <c r="L20" s="40"/>
    </row>
    <row r="21" ht="42" customHeight="1" spans="1:11">
      <c r="A21" s="23"/>
      <c r="B21" s="27" t="s">
        <v>64</v>
      </c>
      <c r="C21" s="27"/>
      <c r="D21" s="27"/>
      <c r="E21" s="27"/>
      <c r="F21" s="27"/>
      <c r="G21" s="27"/>
      <c r="H21" s="27"/>
      <c r="I21" s="13">
        <f>SUM(I6:I20)</f>
        <v>207810.226</v>
      </c>
      <c r="J21" s="13">
        <f>SUM(J5:J20)</f>
        <v>226513.14634</v>
      </c>
      <c r="K21" s="22"/>
    </row>
  </sheetData>
  <sheetProtection selectLockedCells="1"/>
  <protectedRanges>
    <protectedRange sqref="G4:G16" name="区域4"/>
    <protectedRange sqref="G20" name="区域4_1"/>
  </protectedRanges>
  <mergeCells count="18">
    <mergeCell ref="A1:K1"/>
    <mergeCell ref="A2:K2"/>
    <mergeCell ref="B5:C5"/>
    <mergeCell ref="A7:C7"/>
    <mergeCell ref="A10:C10"/>
    <mergeCell ref="A13:C13"/>
    <mergeCell ref="B21:F21"/>
    <mergeCell ref="A3:A4"/>
    <mergeCell ref="B3:B4"/>
    <mergeCell ref="C3:C4"/>
    <mergeCell ref="D3:D4"/>
    <mergeCell ref="E3:E4"/>
    <mergeCell ref="F3:F4"/>
    <mergeCell ref="H3:H4"/>
    <mergeCell ref="I3:I4"/>
    <mergeCell ref="J3:J4"/>
    <mergeCell ref="K3:K4"/>
    <mergeCell ref="K5:K16"/>
  </mergeCells>
  <printOptions horizontalCentered="1"/>
  <pageMargins left="0.748031496062992" right="0.748031496062992" top="0.669291338582677" bottom="1.45669291338583" header="0.118110236220472" footer="0.433070866141732"/>
  <pageSetup paperSize="9" scale="82" orientation="landscape"/>
  <headerFooter>
    <oddFooter>&amp;L投标单位（签章）：
法定代表人或授权委托人：
日期：&amp;C第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土石方工程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LYMMMMMMMMMMMM</cp:lastModifiedBy>
  <dcterms:created xsi:type="dcterms:W3CDTF">2006-09-16T00:00:00Z</dcterms:created>
  <cp:lastPrinted>2020-08-27T00:43:00Z</cp:lastPrinted>
  <dcterms:modified xsi:type="dcterms:W3CDTF">2020-08-28T03:20:14Z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