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90" windowHeight="7710" activeTab="2"/>
  </bookViews>
  <sheets>
    <sheet name="封面" sheetId="1" r:id="rId1"/>
    <sheet name="汇总表" sheetId="6" r:id="rId2"/>
    <sheet name="劳务分包" sheetId="4" r:id="rId3"/>
  </sheets>
  <definedNames>
    <definedName name="_GoBack" localSheetId="2">劳务分包!#REF!</definedName>
    <definedName name="_xlnm.Print_Titles" localSheetId="2">劳务分包!$1:$4</definedName>
  </definedNames>
  <calcPr calcId="144525"/>
</workbook>
</file>

<file path=xl/sharedStrings.xml><?xml version="1.0" encoding="utf-8"?>
<sst xmlns="http://schemas.openxmlformats.org/spreadsheetml/2006/main" count="279" uniqueCount="143">
  <si>
    <t xml:space="preserve">
城北驾校公交首末站项目劳务分包
</t>
  </si>
  <si>
    <t>招标控制价</t>
  </si>
  <si>
    <t>招标控制价汇总表</t>
  </si>
  <si>
    <t>序号</t>
  </si>
  <si>
    <t>项目</t>
  </si>
  <si>
    <t xml:space="preserve">招标控制价（元）
</t>
  </si>
  <si>
    <t>备注</t>
  </si>
  <si>
    <t>劳务分包工程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</si>
  <si>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</si>
  <si>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</si>
  <si>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</si>
  <si>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</si>
  <si>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</si>
  <si>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</si>
  <si>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</si>
  <si>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</si>
  <si>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城北驾校公交首末站项目劳务分包</t>
  </si>
  <si>
    <t>招标控制价清单</t>
  </si>
  <si>
    <t>分部分项工程</t>
  </si>
  <si>
    <t>工程项目特征</t>
  </si>
  <si>
    <t>计量单位</t>
  </si>
  <si>
    <t xml:space="preserve">工程量   </t>
  </si>
  <si>
    <t>综合单价
（元，不含税）</t>
  </si>
  <si>
    <t>税金</t>
  </si>
  <si>
    <t>综合单价
（元，含税）</t>
  </si>
  <si>
    <t>合价（不含税）</t>
  </si>
  <si>
    <t>合价(含税)</t>
  </si>
  <si>
    <t>一</t>
  </si>
  <si>
    <t>临时大门</t>
  </si>
  <si>
    <t>工程量清单编制说明
一、招标范围：总承包合同、施工图纸范围内、招标人要求的管理用房、门房、路面等主体结构劳务分包（（包工期、包质量、包安全、包人工、包辅材（除招标人提供的混凝土、钢筋、模板、钢管、扣件以外的所有材料）、包中小型机具、包测量））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</si>
  <si>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1、详见临时大门设计图纸
2、按招标人图纸要求制作并安装临时大门、员工通道，包括门上各类喷绘图案和文字，包工包料；</t>
  </si>
  <si>
    <t>项</t>
  </si>
  <si>
    <t>二</t>
  </si>
  <si>
    <t>管理用房</t>
  </si>
  <si>
    <t>土石方工程</t>
  </si>
  <si>
    <t>人工清底</t>
  </si>
  <si>
    <t>1、土壤类别：一、二类土</t>
  </si>
  <si>
    <t>m2</t>
  </si>
  <si>
    <t>混凝土工程</t>
  </si>
  <si>
    <t>基础垫层</t>
  </si>
  <si>
    <t>1、厚度：100mm
2、材料品种及比例：混凝土、C15</t>
  </si>
  <si>
    <t>m3</t>
  </si>
  <si>
    <t>独立基础</t>
  </si>
  <si>
    <t>1、混凝土种类：商品混凝土
2、混凝土强度等级：C30</t>
  </si>
  <si>
    <t>基础梁</t>
  </si>
  <si>
    <t>矩形梁</t>
  </si>
  <si>
    <t>矩形柱</t>
  </si>
  <si>
    <t>1、柱规格形状：矩形柱1.6m以内
2、混凝土种类：商品混凝土
3、混凝土强度等级：C30</t>
  </si>
  <si>
    <t>构造柱</t>
  </si>
  <si>
    <t>1、柱规格形状：构造柱
2、混凝土种类：商品混凝土
3、混凝土强度等级：C25</t>
  </si>
  <si>
    <t>其他构件</t>
  </si>
  <si>
    <t>1、混凝土种类：商品混凝土
2、混凝土强度等级：C25
3、窗台压顶</t>
  </si>
  <si>
    <t>过梁</t>
  </si>
  <si>
    <t>1、混凝土种类：商品混凝土
2、混凝土强度等级：C25</t>
  </si>
  <si>
    <t>砌筑工程</t>
  </si>
  <si>
    <t>砖基础</t>
  </si>
  <si>
    <t>1、砖品种、规格、强度级：砌块
2、砂浆强度级：M7.5</t>
  </si>
  <si>
    <t>砌块墙</t>
  </si>
  <si>
    <t>1.砌块墙 加气混凝土 墙厚200 普通砂浆</t>
  </si>
  <si>
    <t>多孔砖墙</t>
  </si>
  <si>
    <t>1、砖品种、规格、强度级：烧结多孔转
2、墙体类型：内墙
3、砂浆强度级：M5</t>
  </si>
  <si>
    <t>现浇混凝土其他构件</t>
  </si>
  <si>
    <t>散水</t>
  </si>
  <si>
    <t>1、60厚C20混凝土面层，撒1:1水泥沙子压实赶光
2、150厚5~32卵石灌M2.5混合砂浆，宽出面层100
3、素土夯实，向外坡3％~5％</t>
  </si>
  <si>
    <t>坡道（无障碍坡道）</t>
  </si>
  <si>
    <t>1、30厚1：2水泥砂浆表面
2、素水泥浆一道（内掺建筑胶）
3、100厚C20混凝土
4、300厚粒径5~32卵石灌M2.5混合砂浆，宽出面层300
5、素土夯实</t>
  </si>
  <si>
    <t>台阶</t>
  </si>
  <si>
    <t>1、台阶做法:详12J003图集第B2页。
2、断面尺寸：详见施工图纸</t>
  </si>
  <si>
    <t>现浇构件钢筋</t>
  </si>
  <si>
    <t>1、钢筋种类、规格：圆钢
2、钢筋种类、规格:HPB300  10以内
3、招标人提供钢筋
4、包括但不限于本工程图纸范围内的主体钢筋加工、制作、安装、材料及半成品的装卸、场内外运输、保管等</t>
  </si>
  <si>
    <t>t</t>
  </si>
  <si>
    <t>1、钢筋种类、规格：带肋钢筋
2、钢筋种类、规格:：HRB400  10以内
3、招标人提供钢筋
4、包括但不限于本工程图纸范围内的主体钢筋加工、制作、安装、材料及半成品的装卸、场内外运输、保管等</t>
  </si>
  <si>
    <t>1、钢筋种类、规格：带肋钢筋
2、钢筋种类、规格:：HRB400  16以内
3、招标人提供钢筋
4、包括但不限于本工程图纸范围内的主体钢筋加工、制作、安装、材料及半成品的装卸、场内外运输、保管等</t>
  </si>
  <si>
    <t>1、钢筋种类、规格：带肋钢筋
2、钢筋种类、规格:：HRB400  20以内
3、招标人提供钢筋
4、包括但不限于本工程图纸范围内的主体钢筋加工、制作、安装、材料及半成品的装卸、场内外运输、保管等</t>
  </si>
  <si>
    <t>1、钢筋种类、规格：带肋钢筋
2、钢筋种类、规格:：HRB400  20以上
3、招标人提供钢筋
4、包括但不限于本工程图纸范围内的主体钢筋加工、制作、安装、材料及半成品的装卸、场内外运输、保管等</t>
  </si>
  <si>
    <t>钢筋连接</t>
  </si>
  <si>
    <t>1、连接方式：电渣压力焊</t>
  </si>
  <si>
    <t>个</t>
  </si>
  <si>
    <t>1、连接方式：直螺纹连接
2、规格：16以内</t>
  </si>
  <si>
    <t>屋面工程</t>
  </si>
  <si>
    <t>坡屋面</t>
  </si>
  <si>
    <t>1、本工程屋面做法按照国标《平屋面建筑构造（一）》【12J201】
2、屋面构造：细石混凝土(内配筋)（40.0mm）+SBS改性沥青卷材+水泥砂浆（15.0mm）+喷涂硬质聚氨酯（屋面和外墙外保温）（50.0mm）+钢筋混凝土（120.0mm）+水泥砂浆
3、招标人提供混凝土</t>
  </si>
  <si>
    <t>脚手架和混凝土模板工程</t>
  </si>
  <si>
    <t>混凝土模板工程</t>
  </si>
  <si>
    <t>招标人提供模板、钢管、扣件</t>
  </si>
  <si>
    <t>外脚手架</t>
  </si>
  <si>
    <t>1、搭设方式：满足施工现场使用要求
2、脚手架材质：钢管脚手架</t>
  </si>
  <si>
    <t>垫层模板</t>
  </si>
  <si>
    <t>1、基础类型：垫层
2、具体详见图纸、图集、答疑、招标文件、政府相关文件、规范等其他资料，满足验收要求</t>
  </si>
  <si>
    <t>基础</t>
  </si>
  <si>
    <t>1、基础类型：独立基础
2、具体详见图纸、图集、答疑、招标文件、政府相关文件、规范等其他资料，满足验收要求</t>
  </si>
  <si>
    <t>1、具体详见图纸、图集、答疑、招标文件、政府相关文件、规范等其他资料，满足验收要求</t>
  </si>
  <si>
    <t>坡屋面板</t>
  </si>
  <si>
    <t>圈梁</t>
  </si>
  <si>
    <t>1、支撑高度：具体详见图纸、图集、答疑、招标文件、政府相关文件、规范等其他资料，满足验收要求</t>
  </si>
  <si>
    <t>门房</t>
  </si>
  <si>
    <t>1、厚度：100mm
2、材料品种及比例：混凝土、C15
3、招标人提供混凝土</t>
  </si>
  <si>
    <t>1、混凝土种类：商品混凝土
2、混凝土强度等级：C30
3、招标人提供混凝土</t>
  </si>
  <si>
    <t>1、柱规格形状：矩形柱1.6m以内
2、混凝土种类：商品混凝土
3、混凝土强度等级：C30
4、招标人提供混凝土</t>
  </si>
  <si>
    <t>1、柱规格形状：构造柱
2、混凝土种类：商品混凝土
3、混凝土强度等级：C25
4、招标人提供混凝土</t>
  </si>
  <si>
    <t>1、混凝土种类：商品混凝土
2、混凝土强度等级：C25
3、窗台压顶
4、招标人提供混凝土</t>
  </si>
  <si>
    <t>1、混凝土种类：商品混凝土
2、混凝土强度等级：C25
3、招标人提供混凝土</t>
  </si>
  <si>
    <t>有梁板</t>
  </si>
  <si>
    <t>1、板规格：mm
2、混凝土种类：商品混凝土
3、混凝土强度等级：C30
4、招标人提供混凝土</t>
  </si>
  <si>
    <t>1、混凝土砌块
2、外墙</t>
  </si>
  <si>
    <t>短肢剪力墙、电梯井壁</t>
  </si>
  <si>
    <t>1、墙类型：女儿墙</t>
  </si>
  <si>
    <t>1、钢筋种类、规格：HPB300
2、钢筋种类、规格:：10以内
3、招标人提供钢筋
4、包括但不限于本工程图纸范围内的主体钢筋加工、制作、安装、材料及半成品的装卸、场内外运输、保管等</t>
  </si>
  <si>
    <t>1、钢筋种类、规格：HRB400
2、钢筋种类、规格:：10以内
3、招标人提供钢筋
4、包括但不限于本工程图纸范围内的主体钢筋加工、制作、安装、材料及半成品的装卸、场内外运输、保管等</t>
  </si>
  <si>
    <t>1、钢筋种类、规格：HRB400
2、钢筋种类、规格:：16以内
3、招标人提供钢筋
4、包括但不限于本工程图纸范围内的主体钢筋加工、制作、安装、材料及半成品的装卸、场内外运输、保管等</t>
  </si>
  <si>
    <t>1、钢筋种类、规格：HRB400
2、钢筋种类、规格:：20以内
3、招标人提供钢筋
4、包括但不限于本工程图纸范围内的主体钢筋加工、制作、安装、材料及半成品的装卸、场内外运输、保管等</t>
  </si>
  <si>
    <t>雨篷、阳台板</t>
  </si>
  <si>
    <t>1、板规格：100mm
2、混凝土种类：商品混凝土
3、混凝土强度等级：C30</t>
  </si>
  <si>
    <t>保温隔热屋面</t>
  </si>
  <si>
    <t>1、本工程屋面做法按照国标《平屋面建筑构造（一）》【12J201】
2、屋面构造：细石混凝土(内配筋)（40.0mm）+SBS改性沥青卷材+水泥砂浆（15.0mm）+喷涂硬质聚氨酯（屋面和外墙外保温）（50.0mm）+钢筋混凝土（120.0mm）+水泥砂浆</t>
  </si>
  <si>
    <t>1、部位：±0.000以上
2、支撑高度：具体详见图纸、图集、答疑、招标文件、政府相关文件、规范等其他资料，满足验收要求</t>
  </si>
  <si>
    <t>三</t>
  </si>
  <si>
    <t>路面工程</t>
  </si>
  <si>
    <t>碎石</t>
  </si>
  <si>
    <r>
      <rPr>
        <sz val="10"/>
        <color indexed="8"/>
        <rFont val="宋体"/>
        <charset val="134"/>
      </rPr>
      <t>1.</t>
    </r>
    <r>
      <rPr>
        <b/>
        <sz val="10"/>
        <color rgb="FF000000"/>
        <rFont val="宋体"/>
        <charset val="134"/>
      </rPr>
      <t>人工配合土石方分包单位进行铺装碎石底层</t>
    </r>
    <r>
      <rPr>
        <sz val="10"/>
        <color indexed="8"/>
        <rFont val="宋体"/>
        <charset val="134"/>
      </rPr>
      <t>，厚20cm
2.招标人提供碎石</t>
    </r>
  </si>
  <si>
    <t>水泥混凝土</t>
  </si>
  <si>
    <t>1、混凝土强度等级：C25
2、厚度：18CM
3.招标人提供混凝土</t>
  </si>
  <si>
    <t>伸缩缝</t>
  </si>
  <si>
    <t>1.伸缝 沥青木板</t>
  </si>
  <si>
    <t>m</t>
  </si>
  <si>
    <t>传力杆制作、安装</t>
  </si>
  <si>
    <t>1.水泥混凝土面层 传力杆制作、安装</t>
  </si>
  <si>
    <t>拉杆</t>
  </si>
  <si>
    <t>1.预埋铁件制作、安装 拉杆制作安装 φ&lt;20mm</t>
  </si>
  <si>
    <t>安砌混凝土侧石</t>
  </si>
  <si>
    <t>1.安砌 混凝土 侧石</t>
  </si>
  <si>
    <t>标线（交通导向）</t>
  </si>
  <si>
    <t>1.标线 冷漆</t>
  </si>
  <si>
    <t>养生</t>
  </si>
  <si>
    <t>1.水泥混凝土面层养生 养生布养护</t>
  </si>
  <si>
    <t>装设车挡</t>
  </si>
  <si>
    <t>1、按图纸要求</t>
  </si>
  <si>
    <t>块</t>
  </si>
  <si>
    <t>点工</t>
  </si>
  <si>
    <t>1、大工（工日）
2、签证办理</t>
  </si>
  <si>
    <t>工日</t>
  </si>
  <si>
    <t>1、小工（工日）
2、签证办理</t>
  </si>
  <si>
    <t>总价(元)</t>
  </si>
</sst>
</file>

<file path=xl/styles.xml><?xml version="1.0" encoding="utf-8"?>
<styleSheet xmlns="http://schemas.openxmlformats.org/spreadsheetml/2006/main">
  <numFmts count="6">
    <numFmt numFmtId="176" formatCode="0.00_);[Red]\(0.00\)"/>
    <numFmt numFmtId="41" formatCode="_ * #,##0_ ;_ * \-#,##0_ ;_ * &quot;-&quot;_ ;_ @_ "/>
    <numFmt numFmtId="177" formatCode="0.00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0"/>
      <name val="宋体"/>
      <charset val="134"/>
    </font>
    <font>
      <sz val="11"/>
      <color rgb="FF3F3F76"/>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2"/>
      <name val="宋体"/>
      <charset val="134"/>
    </font>
    <font>
      <sz val="10"/>
      <name val="Arial"/>
      <charset val="134"/>
    </font>
    <font>
      <b/>
      <sz val="11"/>
      <color rgb="FFFA7D00"/>
      <name val="宋体"/>
      <charset val="0"/>
      <scheme val="minor"/>
    </font>
    <font>
      <sz val="11"/>
      <color rgb="FFFA7D00"/>
      <name val="宋体"/>
      <charset val="0"/>
      <scheme val="minor"/>
    </font>
    <font>
      <sz val="11"/>
      <color rgb="FF006100"/>
      <name val="宋体"/>
      <charset val="0"/>
      <scheme val="minor"/>
    </font>
    <font>
      <b/>
      <sz val="10"/>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4">
    <xf numFmtId="0" fontId="0" fillId="0" borderId="0"/>
    <xf numFmtId="0" fontId="30" fillId="0" borderId="0"/>
    <xf numFmtId="42" fontId="0" fillId="0" borderId="0" applyFont="0" applyFill="0" applyBorder="0" applyAlignment="0" applyProtection="0">
      <alignment vertical="center"/>
    </xf>
    <xf numFmtId="0" fontId="26" fillId="13" borderId="0" applyNumberFormat="0" applyBorder="0" applyAlignment="0" applyProtection="0">
      <alignment vertical="center"/>
    </xf>
    <xf numFmtId="0" fontId="25" fillId="8"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1" borderId="0" applyNumberFormat="0" applyBorder="0" applyAlignment="0" applyProtection="0">
      <alignment vertical="center"/>
    </xf>
    <xf numFmtId="0" fontId="16" fillId="3"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15" applyNumberFormat="0" applyFont="0" applyAlignment="0" applyProtection="0">
      <alignment vertical="center"/>
    </xf>
    <xf numFmtId="0" fontId="0" fillId="0" borderId="0"/>
    <xf numFmtId="9" fontId="30" fillId="0" borderId="0" applyFont="0" applyFill="0" applyBorder="0" applyAlignment="0" applyProtection="0">
      <alignment vertical="center"/>
    </xf>
    <xf numFmtId="0" fontId="17" fillId="27" borderId="0" applyNumberFormat="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xf numFmtId="0" fontId="13" fillId="0" borderId="0" applyNumberFormat="0" applyFill="0" applyBorder="0" applyAlignment="0" applyProtection="0">
      <alignment vertical="center"/>
    </xf>
    <xf numFmtId="0" fontId="19" fillId="0" borderId="14" applyNumberFormat="0" applyFill="0" applyAlignment="0" applyProtection="0">
      <alignment vertical="center"/>
    </xf>
    <xf numFmtId="0" fontId="29" fillId="0" borderId="14" applyNumberFormat="0" applyFill="0" applyAlignment="0" applyProtection="0">
      <alignment vertical="center"/>
    </xf>
    <xf numFmtId="0" fontId="17" fillId="30" borderId="0" applyNumberFormat="0" applyBorder="0" applyAlignment="0" applyProtection="0">
      <alignment vertical="center"/>
    </xf>
    <xf numFmtId="0" fontId="14" fillId="0" borderId="17" applyNumberFormat="0" applyFill="0" applyAlignment="0" applyProtection="0">
      <alignment vertical="center"/>
    </xf>
    <xf numFmtId="0" fontId="17" fillId="20" borderId="0" applyNumberFormat="0" applyBorder="0" applyAlignment="0" applyProtection="0">
      <alignment vertical="center"/>
    </xf>
    <xf numFmtId="0" fontId="18" fillId="5" borderId="13" applyNumberFormat="0" applyAlignment="0" applyProtection="0">
      <alignment vertical="center"/>
    </xf>
    <xf numFmtId="0" fontId="32" fillId="5" borderId="18" applyNumberFormat="0" applyAlignment="0" applyProtection="0">
      <alignment vertical="center"/>
    </xf>
    <xf numFmtId="0" fontId="28" fillId="10" borderId="19" applyNumberFormat="0" applyAlignment="0" applyProtection="0">
      <alignment vertical="center"/>
    </xf>
    <xf numFmtId="0" fontId="26" fillId="14" borderId="0" applyNumberFormat="0" applyBorder="0" applyAlignment="0" applyProtection="0">
      <alignment vertical="center"/>
    </xf>
    <xf numFmtId="0" fontId="17" fillId="15" borderId="0" applyNumberFormat="0" applyBorder="0" applyAlignment="0" applyProtection="0">
      <alignment vertical="center"/>
    </xf>
    <xf numFmtId="0" fontId="33" fillId="0" borderId="20" applyNumberFormat="0" applyFill="0" applyAlignment="0" applyProtection="0">
      <alignment vertical="center"/>
    </xf>
    <xf numFmtId="0" fontId="20" fillId="0" borderId="16" applyNumberFormat="0" applyFill="0" applyAlignment="0" applyProtection="0">
      <alignment vertical="center"/>
    </xf>
    <xf numFmtId="0" fontId="34" fillId="31" borderId="0" applyNumberFormat="0" applyBorder="0" applyAlignment="0" applyProtection="0">
      <alignment vertical="center"/>
    </xf>
    <xf numFmtId="0" fontId="23" fillId="7" borderId="0" applyNumberFormat="0" applyBorder="0" applyAlignment="0" applyProtection="0">
      <alignment vertical="center"/>
    </xf>
    <xf numFmtId="0" fontId="26" fillId="25" borderId="0" applyNumberFormat="0" applyBorder="0" applyAlignment="0" applyProtection="0">
      <alignment vertical="center"/>
    </xf>
    <xf numFmtId="0" fontId="17" fillId="4" borderId="0" applyNumberFormat="0" applyBorder="0" applyAlignment="0" applyProtection="0">
      <alignment vertical="center"/>
    </xf>
    <xf numFmtId="0" fontId="26" fillId="29" borderId="0" applyNumberFormat="0" applyBorder="0" applyAlignment="0" applyProtection="0">
      <alignment vertical="center"/>
    </xf>
    <xf numFmtId="0" fontId="26" fillId="9" borderId="0" applyNumberFormat="0" applyBorder="0" applyAlignment="0" applyProtection="0">
      <alignment vertical="center"/>
    </xf>
    <xf numFmtId="0" fontId="26" fillId="26" borderId="0" applyNumberFormat="0" applyBorder="0" applyAlignment="0" applyProtection="0">
      <alignment vertical="center"/>
    </xf>
    <xf numFmtId="9" fontId="0" fillId="0" borderId="0" applyFont="0" applyFill="0" applyBorder="0" applyAlignment="0" applyProtection="0">
      <alignment vertical="center"/>
    </xf>
    <xf numFmtId="0" fontId="26" fillId="21" borderId="0" applyNumberFormat="0" applyBorder="0" applyAlignment="0" applyProtection="0">
      <alignment vertical="center"/>
    </xf>
    <xf numFmtId="0" fontId="17" fillId="32" borderId="0" applyNumberFormat="0" applyBorder="0" applyAlignment="0" applyProtection="0">
      <alignment vertical="center"/>
    </xf>
    <xf numFmtId="0" fontId="30" fillId="0" borderId="0">
      <alignment vertical="center"/>
    </xf>
    <xf numFmtId="0" fontId="17" fillId="17" borderId="0" applyNumberFormat="0" applyBorder="0" applyAlignment="0" applyProtection="0">
      <alignment vertical="center"/>
    </xf>
    <xf numFmtId="0" fontId="26" fillId="24" borderId="0" applyNumberFormat="0" applyBorder="0" applyAlignment="0" applyProtection="0">
      <alignment vertical="center"/>
    </xf>
    <xf numFmtId="0" fontId="26" fillId="23" borderId="0" applyNumberFormat="0" applyBorder="0" applyAlignment="0" applyProtection="0">
      <alignment vertical="center"/>
    </xf>
    <xf numFmtId="0" fontId="30" fillId="0" borderId="0">
      <alignment vertical="center"/>
    </xf>
    <xf numFmtId="0" fontId="17" fillId="16" borderId="0" applyNumberFormat="0" applyBorder="0" applyAlignment="0" applyProtection="0">
      <alignment vertical="center"/>
    </xf>
    <xf numFmtId="0" fontId="31" fillId="0" borderId="0"/>
    <xf numFmtId="0" fontId="26" fillId="22" borderId="0" applyNumberFormat="0" applyBorder="0" applyAlignment="0" applyProtection="0">
      <alignment vertical="center"/>
    </xf>
    <xf numFmtId="0" fontId="17" fillId="28" borderId="0" applyNumberFormat="0" applyBorder="0" applyAlignment="0" applyProtection="0">
      <alignment vertical="center"/>
    </xf>
    <xf numFmtId="0" fontId="17" fillId="33" borderId="0" applyNumberFormat="0" applyBorder="0" applyAlignment="0" applyProtection="0">
      <alignment vertical="center"/>
    </xf>
    <xf numFmtId="0" fontId="30" fillId="0" borderId="0">
      <alignment vertical="center"/>
    </xf>
    <xf numFmtId="0" fontId="31" fillId="0" borderId="0"/>
    <xf numFmtId="0" fontId="26" fillId="12" borderId="0" applyNumberFormat="0" applyBorder="0" applyAlignment="0" applyProtection="0">
      <alignment vertical="center"/>
    </xf>
    <xf numFmtId="0" fontId="30" fillId="0" borderId="0">
      <alignment vertical="center"/>
    </xf>
    <xf numFmtId="0" fontId="17" fillId="19" borderId="0" applyNumberFormat="0" applyBorder="0" applyAlignment="0" applyProtection="0">
      <alignment vertical="center"/>
    </xf>
    <xf numFmtId="0" fontId="31" fillId="0" borderId="0">
      <alignment vertical="center"/>
    </xf>
    <xf numFmtId="0" fontId="30" fillId="0" borderId="0" applyProtection="0">
      <alignment vertical="center"/>
    </xf>
    <xf numFmtId="0" fontId="31" fillId="0" borderId="0"/>
    <xf numFmtId="0" fontId="0" fillId="0" borderId="0">
      <alignment vertical="center"/>
    </xf>
    <xf numFmtId="0" fontId="0" fillId="0" borderId="0">
      <alignment vertical="center"/>
    </xf>
    <xf numFmtId="0" fontId="0" fillId="0" borderId="0"/>
    <xf numFmtId="0" fontId="30" fillId="0" borderId="0">
      <alignment vertical="center"/>
    </xf>
    <xf numFmtId="0" fontId="30" fillId="0" borderId="0">
      <alignment vertical="center"/>
    </xf>
    <xf numFmtId="0" fontId="30" fillId="0" borderId="0" applyProtection="0">
      <alignment vertical="center"/>
    </xf>
    <xf numFmtId="0" fontId="0" fillId="0" borderId="0">
      <alignment vertical="center"/>
    </xf>
    <xf numFmtId="0" fontId="30" fillId="0" borderId="0" applyProtection="0">
      <alignment vertical="center"/>
    </xf>
    <xf numFmtId="0" fontId="30" fillId="0" borderId="0" applyProtection="0">
      <alignment vertical="center"/>
    </xf>
    <xf numFmtId="43" fontId="30" fillId="0" borderId="0" applyFont="0" applyFill="0" applyBorder="0" applyAlignment="0" applyProtection="0">
      <alignment vertical="center"/>
    </xf>
    <xf numFmtId="43" fontId="0" fillId="0" borderId="0" applyFont="0" applyFill="0" applyBorder="0" applyAlignment="0" applyProtection="0">
      <alignment vertical="center"/>
    </xf>
  </cellStyleXfs>
  <cellXfs count="74">
    <xf numFmtId="0" fontId="0" fillId="0" borderId="0" xfId="0"/>
    <xf numFmtId="0" fontId="0"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1" fillId="0" borderId="0" xfId="0" applyFont="1" applyBorder="1" applyAlignment="1" applyProtection="1">
      <alignment horizontal="center" vertical="center" wrapText="1"/>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177" fontId="2" fillId="0" borderId="2" xfId="0" applyNumberFormat="1" applyFont="1" applyFill="1" applyBorder="1" applyAlignment="1" applyProtection="1">
      <alignment horizontal="center" vertical="center" wrapText="1"/>
      <protection hidden="1"/>
    </xf>
    <xf numFmtId="177" fontId="2" fillId="0" borderId="2" xfId="0" applyNumberFormat="1" applyFont="1" applyBorder="1" applyAlignment="1" applyProtection="1">
      <alignment horizontal="center" vertical="center" wrapText="1"/>
      <protection hidden="1"/>
    </xf>
    <xf numFmtId="177" fontId="2" fillId="0" borderId="3" xfId="0" applyNumberFormat="1" applyFont="1" applyBorder="1" applyAlignment="1" applyProtection="1">
      <alignment horizontal="center" vertical="center" wrapText="1"/>
      <protection hidden="1"/>
    </xf>
    <xf numFmtId="0" fontId="2" fillId="0" borderId="4" xfId="0" applyFont="1" applyBorder="1" applyAlignment="1" applyProtection="1">
      <alignment horizontal="center" vertical="center" wrapText="1"/>
      <protection hidden="1"/>
    </xf>
    <xf numFmtId="177" fontId="2" fillId="0" borderId="4" xfId="0" applyNumberFormat="1" applyFont="1" applyFill="1" applyBorder="1" applyAlignment="1" applyProtection="1">
      <alignment horizontal="center" vertical="center" wrapText="1"/>
      <protection hidden="1"/>
    </xf>
    <xf numFmtId="177" fontId="2" fillId="0" borderId="4" xfId="0" applyNumberFormat="1" applyFont="1" applyBorder="1" applyAlignment="1" applyProtection="1">
      <alignment horizontal="center" vertical="center" wrapText="1"/>
      <protection hidden="1"/>
    </xf>
    <xf numFmtId="10" fontId="3" fillId="2" borderId="3" xfId="66" applyNumberFormat="1" applyFont="1" applyFill="1" applyBorder="1" applyAlignment="1" applyProtection="1">
      <alignment horizontal="center" vertical="center" wrapText="1"/>
      <protection locked="0"/>
    </xf>
    <xf numFmtId="0" fontId="2" fillId="0" borderId="3" xfId="0" applyFont="1" applyBorder="1" applyAlignment="1" applyProtection="1">
      <alignment horizontal="center" vertical="center"/>
      <protection hidden="1"/>
    </xf>
    <xf numFmtId="0" fontId="2" fillId="0" borderId="5" xfId="0" applyFont="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0" borderId="3" xfId="0" applyFont="1" applyBorder="1" applyAlignment="1" applyProtection="1">
      <alignment horizontal="center" vertical="center" wrapText="1"/>
      <protection hidden="1"/>
    </xf>
    <xf numFmtId="0" fontId="2" fillId="0" borderId="3" xfId="0" applyFont="1" applyBorder="1" applyAlignment="1" applyProtection="1">
      <alignment vertical="center" wrapText="1"/>
      <protection hidden="1"/>
    </xf>
    <xf numFmtId="0" fontId="4" fillId="0" borderId="3" xfId="0" applyFont="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3" xfId="0" applyFont="1" applyBorder="1" applyAlignment="1" applyProtection="1">
      <alignment vertical="center" wrapText="1"/>
      <protection hidden="1"/>
    </xf>
    <xf numFmtId="177" fontId="4" fillId="0" borderId="3" xfId="0" applyNumberFormat="1" applyFont="1" applyBorder="1" applyAlignment="1" applyProtection="1">
      <alignment horizontal="center" vertical="center" wrapText="1"/>
      <protection hidden="1"/>
    </xf>
    <xf numFmtId="177" fontId="4" fillId="0" borderId="4" xfId="0" applyNumberFormat="1" applyFont="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xf numFmtId="0" fontId="5" fillId="0" borderId="8" xfId="0" applyFont="1" applyBorder="1" applyAlignment="1">
      <alignment horizontal="left" vertical="center" wrapText="1" readingOrder="1"/>
    </xf>
    <xf numFmtId="0" fontId="5" fillId="0" borderId="9" xfId="0" applyFont="1" applyBorder="1" applyAlignment="1">
      <alignment horizontal="left" vertical="center" wrapText="1" readingOrder="1"/>
    </xf>
    <xf numFmtId="0" fontId="5" fillId="0" borderId="10" xfId="0" applyFont="1" applyBorder="1" applyAlignment="1">
      <alignment horizontal="left" vertical="center" wrapText="1" readingOrder="1"/>
    </xf>
    <xf numFmtId="0" fontId="5" fillId="0" borderId="10" xfId="0" applyFont="1" applyBorder="1" applyAlignment="1">
      <alignment horizontal="center" vertical="center" wrapText="1" readingOrder="1"/>
    </xf>
    <xf numFmtId="0" fontId="5" fillId="0" borderId="3" xfId="0" applyFont="1" applyBorder="1" applyAlignment="1">
      <alignment horizontal="left" vertical="center" wrapText="1" readingOrder="1"/>
    </xf>
    <xf numFmtId="0" fontId="5" fillId="0" borderId="3" xfId="0" applyFont="1" applyBorder="1" applyAlignment="1">
      <alignment horizontal="center" vertical="center" wrapText="1" readingOrder="1"/>
    </xf>
    <xf numFmtId="0" fontId="5" fillId="0" borderId="8" xfId="0" applyFont="1" applyBorder="1" applyAlignment="1">
      <alignment horizontal="center" vertical="center" wrapText="1" readingOrder="1"/>
    </xf>
    <xf numFmtId="0" fontId="5" fillId="0" borderId="9" xfId="0" applyFont="1" applyBorder="1" applyAlignment="1">
      <alignment horizontal="center" vertical="center" wrapText="1" readingOrder="1"/>
    </xf>
    <xf numFmtId="0" fontId="5" fillId="0" borderId="9" xfId="0" applyNumberFormat="1" applyFont="1" applyBorder="1" applyAlignment="1">
      <alignment horizontal="center" vertical="center" wrapText="1" readingOrder="1"/>
    </xf>
    <xf numFmtId="0" fontId="4" fillId="0" borderId="3" xfId="0" applyFont="1" applyBorder="1" applyAlignment="1" applyProtection="1">
      <alignment horizontal="left" vertical="top" wrapText="1"/>
      <protection hidden="1"/>
    </xf>
    <xf numFmtId="0" fontId="4" fillId="0" borderId="3" xfId="0" applyFont="1" applyBorder="1" applyAlignment="1" applyProtection="1">
      <alignment vertical="top" wrapText="1"/>
      <protection hidden="1"/>
    </xf>
    <xf numFmtId="0" fontId="4" fillId="0" borderId="3" xfId="0" applyFont="1" applyBorder="1" applyAlignment="1" applyProtection="1">
      <alignment horizontal="left" vertical="center" wrapText="1"/>
      <protection hidden="1"/>
    </xf>
    <xf numFmtId="0" fontId="5" fillId="0" borderId="11" xfId="0" applyFont="1" applyBorder="1" applyAlignment="1">
      <alignment horizontal="left" vertical="center" wrapText="1" readingOrder="1"/>
    </xf>
    <xf numFmtId="0" fontId="5" fillId="0" borderId="11" xfId="0" applyFont="1" applyBorder="1" applyAlignment="1">
      <alignment horizontal="center" vertical="center" wrapText="1" readingOrder="1"/>
    </xf>
    <xf numFmtId="0" fontId="0" fillId="0" borderId="0" xfId="15"/>
    <xf numFmtId="0" fontId="6" fillId="0" borderId="0" xfId="64" applyFont="1" applyAlignment="1">
      <alignment horizontal="center" vertical="center"/>
    </xf>
    <xf numFmtId="0" fontId="7" fillId="0" borderId="1" xfId="64" applyFont="1" applyBorder="1" applyAlignment="1">
      <alignment horizontal="center" vertical="center"/>
    </xf>
    <xf numFmtId="0" fontId="7" fillId="0" borderId="3" xfId="64" applyFont="1" applyBorder="1" applyAlignment="1">
      <alignment horizontal="center" vertical="center"/>
    </xf>
    <xf numFmtId="0" fontId="7" fillId="0" borderId="5" xfId="64" applyFont="1" applyBorder="1" applyAlignment="1">
      <alignment horizontal="center" vertical="center" wrapText="1"/>
    </xf>
    <xf numFmtId="0" fontId="7" fillId="0" borderId="6" xfId="64" applyFont="1" applyBorder="1" applyAlignment="1">
      <alignment horizontal="center" vertical="center" wrapText="1"/>
    </xf>
    <xf numFmtId="0" fontId="7" fillId="0" borderId="7" xfId="64" applyFont="1" applyBorder="1" applyAlignment="1">
      <alignment horizontal="center" vertical="center" wrapText="1"/>
    </xf>
    <xf numFmtId="0" fontId="7" fillId="0" borderId="2" xfId="64" applyFont="1" applyBorder="1" applyAlignment="1">
      <alignment horizontal="center" vertical="center"/>
    </xf>
    <xf numFmtId="0" fontId="7" fillId="0" borderId="3" xfId="64" applyFont="1" applyBorder="1" applyAlignment="1">
      <alignment horizontal="left" vertical="center" wrapText="1"/>
    </xf>
    <xf numFmtId="0" fontId="7" fillId="0" borderId="4" xfId="64" applyFont="1" applyBorder="1" applyAlignment="1">
      <alignment horizontal="center" vertical="center"/>
    </xf>
    <xf numFmtId="43" fontId="7" fillId="0" borderId="3" xfId="73" applyFont="1" applyBorder="1" applyAlignment="1">
      <alignment horizontal="left" vertical="center"/>
    </xf>
    <xf numFmtId="43" fontId="7"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3" fillId="2" borderId="3" xfId="64" applyNumberFormat="1" applyFont="1" applyFill="1" applyBorder="1" applyAlignment="1">
      <alignment horizontal="center" vertical="center"/>
    </xf>
    <xf numFmtId="176" fontId="0" fillId="0" borderId="5" xfId="64" applyNumberFormat="1" applyBorder="1" applyAlignment="1">
      <alignment horizontal="center" vertical="center"/>
    </xf>
    <xf numFmtId="176" fontId="0" fillId="0" borderId="7" xfId="64" applyNumberFormat="1" applyBorder="1" applyAlignment="1">
      <alignment horizontal="center" vertical="center"/>
    </xf>
    <xf numFmtId="43" fontId="8" fillId="0" borderId="3" xfId="73" applyFont="1" applyBorder="1" applyAlignment="1">
      <alignment horizontal="center" vertical="center" wrapText="1"/>
    </xf>
    <xf numFmtId="0" fontId="8" fillId="0" borderId="12" xfId="15" applyFont="1" applyBorder="1" applyAlignment="1">
      <alignment horizontal="left"/>
    </xf>
    <xf numFmtId="0" fontId="7" fillId="0" borderId="0" xfId="15" applyFont="1"/>
    <xf numFmtId="43" fontId="7" fillId="0" borderId="0" xfId="15" applyNumberFormat="1" applyFont="1"/>
    <xf numFmtId="0" fontId="9" fillId="0" borderId="0" xfId="67" applyNumberFormat="1" applyFont="1" applyFill="1" applyBorder="1" applyAlignment="1" applyProtection="1">
      <alignment horizontal="center" vertical="center" wrapText="1"/>
    </xf>
    <xf numFmtId="0" fontId="10" fillId="0" borderId="0" xfId="67" applyNumberFormat="1" applyFont="1" applyFill="1" applyBorder="1" applyAlignment="1" applyProtection="1">
      <alignment horizontal="center" vertical="center"/>
    </xf>
    <xf numFmtId="0" fontId="11" fillId="0" borderId="0" xfId="67" applyNumberFormat="1" applyFont="1" applyFill="1" applyBorder="1" applyAlignment="1" applyProtection="1">
      <alignment horizontal="right"/>
    </xf>
    <xf numFmtId="0" fontId="11" fillId="0" borderId="1" xfId="67" applyNumberFormat="1" applyFont="1" applyFill="1" applyBorder="1" applyAlignment="1" applyProtection="1">
      <alignment horizontal="center" wrapText="1"/>
    </xf>
    <xf numFmtId="0" fontId="11" fillId="0" borderId="0" xfId="67" applyNumberFormat="1" applyFont="1" applyFill="1" applyBorder="1" applyAlignment="1" applyProtection="1">
      <alignment horizontal="left"/>
    </xf>
    <xf numFmtId="0" fontId="11" fillId="0" borderId="0" xfId="67" applyFont="1" applyAlignment="1">
      <alignment vertical="center"/>
    </xf>
    <xf numFmtId="0" fontId="11" fillId="0" borderId="0" xfId="67" applyNumberFormat="1" applyFont="1" applyFill="1" applyBorder="1" applyAlignment="1" applyProtection="1"/>
    <xf numFmtId="0" fontId="11" fillId="0" borderId="12" xfId="67" applyNumberFormat="1" applyFont="1" applyFill="1" applyBorder="1" applyAlignment="1" applyProtection="1"/>
    <xf numFmtId="57" fontId="12" fillId="0" borderId="1" xfId="67" applyNumberFormat="1" applyFont="1" applyBorder="1" applyAlignment="1">
      <alignment horizontal="center"/>
    </xf>
    <xf numFmtId="0" fontId="11"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百分比 2"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常规 2 3"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 5" xfId="65"/>
    <cellStyle name="常规_编制说明"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4" workbookViewId="0">
      <selection activeCell="K4" sqref="K4"/>
    </sheetView>
  </sheetViews>
  <sheetFormatPr defaultColWidth="9" defaultRowHeight="13.5" outlineLevelCol="7"/>
  <cols>
    <col min="8" max="8" width="14.625" customWidth="1"/>
  </cols>
  <sheetData>
    <row r="1" ht="131.45" customHeight="1" spans="1:8">
      <c r="A1" s="64" t="s">
        <v>0</v>
      </c>
      <c r="B1" s="64"/>
      <c r="C1" s="64"/>
      <c r="D1" s="64"/>
      <c r="E1" s="64"/>
      <c r="F1" s="64"/>
      <c r="G1" s="64"/>
      <c r="H1" s="64"/>
    </row>
    <row r="2" spans="1:8">
      <c r="A2" s="65" t="s">
        <v>1</v>
      </c>
      <c r="B2" s="65"/>
      <c r="C2" s="65"/>
      <c r="D2" s="65"/>
      <c r="E2" s="65"/>
      <c r="F2" s="65"/>
      <c r="G2" s="65"/>
      <c r="H2" s="65"/>
    </row>
    <row r="3" spans="1:8">
      <c r="A3" s="65"/>
      <c r="B3" s="65"/>
      <c r="C3" s="65"/>
      <c r="D3" s="65"/>
      <c r="E3" s="65"/>
      <c r="F3" s="65"/>
      <c r="G3" s="65"/>
      <c r="H3" s="65"/>
    </row>
    <row r="4" ht="310.35" customHeight="1" spans="1:8">
      <c r="A4" s="65"/>
      <c r="B4" s="65"/>
      <c r="C4" s="65"/>
      <c r="D4" s="65"/>
      <c r="E4" s="65"/>
      <c r="F4" s="65"/>
      <c r="G4" s="65"/>
      <c r="H4" s="65"/>
    </row>
    <row r="5" ht="38.45" customHeight="1" spans="1:8">
      <c r="A5" s="66"/>
      <c r="B5" s="66"/>
      <c r="C5" s="67"/>
      <c r="D5" s="67"/>
      <c r="E5" s="67"/>
      <c r="F5" s="67"/>
      <c r="G5" s="68"/>
      <c r="H5" s="69"/>
    </row>
    <row r="6" ht="38.45" customHeight="1" spans="1:8">
      <c r="A6" s="66"/>
      <c r="B6" s="66"/>
      <c r="C6" s="67"/>
      <c r="D6" s="67"/>
      <c r="E6" s="67"/>
      <c r="F6" s="67"/>
      <c r="G6" s="68"/>
      <c r="H6" s="69"/>
    </row>
    <row r="7" ht="38.45" customHeight="1" spans="1:8">
      <c r="A7" s="70"/>
      <c r="B7" s="70"/>
      <c r="C7" s="71"/>
      <c r="D7" s="71"/>
      <c r="E7" s="70"/>
      <c r="F7" s="70"/>
      <c r="G7" s="70"/>
      <c r="H7" s="69"/>
    </row>
    <row r="8" ht="57.6" customHeight="1" spans="1:8">
      <c r="A8" s="66"/>
      <c r="B8" s="66"/>
      <c r="C8" s="72"/>
      <c r="D8" s="73"/>
      <c r="E8" s="73"/>
      <c r="F8" s="73"/>
      <c r="G8" s="70"/>
      <c r="H8" s="69"/>
    </row>
    <row r="9" ht="28.7" customHeight="1" spans="1:8">
      <c r="A9" s="70"/>
      <c r="B9" s="70"/>
      <c r="C9" s="70"/>
      <c r="D9" s="70"/>
      <c r="E9" s="70"/>
      <c r="F9" s="70"/>
      <c r="G9" s="70"/>
      <c r="H9" s="69"/>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E10" sqref="E10"/>
    </sheetView>
  </sheetViews>
  <sheetFormatPr defaultColWidth="9" defaultRowHeight="13.5" outlineLevelCol="6"/>
  <cols>
    <col min="1" max="1" width="9" style="43"/>
    <col min="2" max="2" width="17.625" style="43" customWidth="1"/>
    <col min="3" max="3" width="6.875" style="43" customWidth="1"/>
    <col min="4" max="4" width="5" style="43" customWidth="1"/>
    <col min="5" max="5" width="11" style="43" customWidth="1"/>
    <col min="6" max="6" width="19.375" style="43" customWidth="1"/>
    <col min="7" max="7" width="18.375" style="43" customWidth="1"/>
    <col min="8" max="16384" width="9" style="43"/>
  </cols>
  <sheetData>
    <row r="1" ht="40.15" customHeight="1" spans="1:7">
      <c r="A1" s="44" t="str">
        <f>封面!A1</f>
        <v>
城北驾校公交首末站项目劳务分包
</v>
      </c>
      <c r="B1" s="44"/>
      <c r="C1" s="44"/>
      <c r="D1" s="44"/>
      <c r="E1" s="44"/>
      <c r="F1" s="44"/>
      <c r="G1" s="44"/>
    </row>
    <row r="2" ht="45" customHeight="1" spans="1:7">
      <c r="A2" s="45" t="s">
        <v>2</v>
      </c>
      <c r="B2" s="45"/>
      <c r="C2" s="45"/>
      <c r="D2" s="45"/>
      <c r="E2" s="45"/>
      <c r="F2" s="45"/>
      <c r="G2" s="45"/>
    </row>
    <row r="3" ht="47.45" customHeight="1" spans="1:7">
      <c r="A3" s="46" t="s">
        <v>3</v>
      </c>
      <c r="B3" s="46" t="s">
        <v>4</v>
      </c>
      <c r="C3" s="47" t="s">
        <v>5</v>
      </c>
      <c r="D3" s="48"/>
      <c r="E3" s="48"/>
      <c r="F3" s="49"/>
      <c r="G3" s="46" t="s">
        <v>6</v>
      </c>
    </row>
    <row r="4" ht="47.45" customHeight="1" spans="1:7">
      <c r="A4" s="50">
        <v>1</v>
      </c>
      <c r="B4" s="50" t="s">
        <v>7</v>
      </c>
      <c r="C4" s="51" t="s">
        <v>8</v>
      </c>
      <c r="D4" s="51"/>
      <c r="E4" s="51"/>
      <c r="F4" s="51" t="s">
        <v>9</v>
      </c>
      <c r="G4" s="46"/>
    </row>
    <row r="5" ht="47.45" customHeight="1" spans="1:7">
      <c r="A5" s="52"/>
      <c r="B5" s="52"/>
      <c r="C5" s="53">
        <f>劳务分包!J95</f>
        <v>252389.132041695</v>
      </c>
      <c r="D5" s="53"/>
      <c r="E5" s="53"/>
      <c r="F5" s="53">
        <f>劳务分包!I95</f>
        <v>245037.99227349</v>
      </c>
      <c r="G5" s="54"/>
    </row>
    <row r="6" ht="55.5" customHeight="1" spans="1:7">
      <c r="A6" s="55">
        <v>2</v>
      </c>
      <c r="B6" s="56" t="s">
        <v>10</v>
      </c>
      <c r="C6" s="56" t="s">
        <v>11</v>
      </c>
      <c r="D6" s="57">
        <v>0.03</v>
      </c>
      <c r="E6" s="58">
        <f>C5/(1+D6)*D6</f>
        <v>7351.1397682047</v>
      </c>
      <c r="F6" s="59"/>
      <c r="G6" s="60" t="s">
        <v>12</v>
      </c>
    </row>
    <row r="7" ht="14.25" spans="1:7">
      <c r="A7" s="61"/>
      <c r="B7" s="61"/>
      <c r="C7" s="61"/>
      <c r="D7" s="61"/>
      <c r="E7" s="61"/>
      <c r="F7" s="61"/>
      <c r="G7" s="61"/>
    </row>
    <row r="8" ht="21.95" customHeight="1" spans="1:7">
      <c r="A8" s="62" t="s">
        <v>13</v>
      </c>
      <c r="B8" s="62"/>
      <c r="C8" s="62"/>
      <c r="D8" s="62"/>
      <c r="E8" s="63"/>
      <c r="F8" s="62"/>
      <c r="G8" s="62"/>
    </row>
    <row r="9" ht="16.5" spans="1:7">
      <c r="A9" s="62"/>
      <c r="B9" s="62"/>
      <c r="C9" s="62"/>
      <c r="D9" s="62"/>
      <c r="E9" s="62"/>
      <c r="F9" s="62"/>
      <c r="G9" s="62"/>
    </row>
    <row r="10" ht="16.5" spans="1:7">
      <c r="A10" s="62" t="s">
        <v>14</v>
      </c>
      <c r="B10" s="62"/>
      <c r="C10" s="62"/>
      <c r="D10" s="62"/>
      <c r="E10" s="62"/>
      <c r="F10" s="62"/>
      <c r="G10" s="62"/>
    </row>
    <row r="11" ht="16.5" spans="1:7">
      <c r="A11" s="62"/>
      <c r="B11" s="62"/>
      <c r="C11" s="62"/>
      <c r="D11" s="62"/>
      <c r="E11" s="62"/>
      <c r="F11" s="62"/>
      <c r="G11" s="62"/>
    </row>
    <row r="12" ht="16.5" spans="1:7">
      <c r="A12" s="62" t="s">
        <v>15</v>
      </c>
      <c r="B12" s="62"/>
      <c r="C12" s="62"/>
      <c r="D12" s="62"/>
      <c r="E12" s="62"/>
      <c r="F12" s="62"/>
      <c r="G12" s="62"/>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5"/>
  <sheetViews>
    <sheetView tabSelected="1" view="pageBreakPreview" zoomScaleNormal="85" zoomScaleSheetLayoutView="100" workbookViewId="0">
      <pane ySplit="4" topLeftCell="A5" activePane="bottomLeft" state="frozen"/>
      <selection/>
      <selection pane="bottomLeft" activeCell="H8" sqref="H8"/>
    </sheetView>
  </sheetViews>
  <sheetFormatPr defaultColWidth="9" defaultRowHeight="13.5"/>
  <cols>
    <col min="1" max="1" width="6.125" style="2" customWidth="1"/>
    <col min="2" max="2" width="10.5" style="3" customWidth="1"/>
    <col min="3" max="3" width="40.5" style="4" customWidth="1"/>
    <col min="4" max="4" width="6.75" style="2" customWidth="1"/>
    <col min="5" max="5" width="8.375" style="5" customWidth="1"/>
    <col min="6" max="6" width="13.125" style="6" customWidth="1"/>
    <col min="7" max="7" width="8.5" style="6" customWidth="1"/>
    <col min="8" max="8" width="9.125" style="6" customWidth="1"/>
    <col min="9" max="9" width="10.75" style="6" customWidth="1"/>
    <col min="10" max="10" width="11" style="6" customWidth="1"/>
    <col min="11" max="11" width="31.125" style="7" customWidth="1"/>
    <col min="12" max="12" width="9" style="7"/>
    <col min="13" max="13" width="9.25" style="7" customWidth="1"/>
    <col min="14" max="16384" width="9" style="7"/>
  </cols>
  <sheetData>
    <row r="1" ht="33.6" customHeight="1" spans="1:11">
      <c r="A1" s="8" t="s">
        <v>16</v>
      </c>
      <c r="B1" s="8"/>
      <c r="C1" s="8"/>
      <c r="D1" s="8"/>
      <c r="E1" s="8"/>
      <c r="F1" s="8"/>
      <c r="G1" s="8"/>
      <c r="H1" s="8"/>
      <c r="I1" s="8"/>
      <c r="J1" s="8"/>
      <c r="K1" s="8"/>
    </row>
    <row r="2" ht="33.6" customHeight="1" spans="1:11">
      <c r="A2" s="9" t="s">
        <v>17</v>
      </c>
      <c r="B2" s="9"/>
      <c r="C2" s="9"/>
      <c r="D2" s="9"/>
      <c r="E2" s="9"/>
      <c r="F2" s="9"/>
      <c r="G2" s="9"/>
      <c r="H2" s="9"/>
      <c r="I2" s="9"/>
      <c r="J2" s="9"/>
      <c r="K2" s="9"/>
    </row>
    <row r="3" ht="30" customHeight="1" spans="1:11">
      <c r="A3" s="10" t="s">
        <v>3</v>
      </c>
      <c r="B3" s="10" t="s">
        <v>18</v>
      </c>
      <c r="C3" s="10" t="s">
        <v>19</v>
      </c>
      <c r="D3" s="10" t="s">
        <v>20</v>
      </c>
      <c r="E3" s="11" t="s">
        <v>21</v>
      </c>
      <c r="F3" s="12" t="s">
        <v>22</v>
      </c>
      <c r="G3" s="13" t="s">
        <v>23</v>
      </c>
      <c r="H3" s="12" t="s">
        <v>24</v>
      </c>
      <c r="I3" s="12" t="s">
        <v>25</v>
      </c>
      <c r="J3" s="12" t="s">
        <v>26</v>
      </c>
      <c r="K3" s="10" t="s">
        <v>6</v>
      </c>
    </row>
    <row r="4" ht="30" customHeight="1" spans="1:11">
      <c r="A4" s="14"/>
      <c r="B4" s="14"/>
      <c r="C4" s="14"/>
      <c r="D4" s="14"/>
      <c r="E4" s="15"/>
      <c r="F4" s="16"/>
      <c r="G4" s="17">
        <v>0.03</v>
      </c>
      <c r="H4" s="16"/>
      <c r="I4" s="16"/>
      <c r="J4" s="16"/>
      <c r="K4" s="14"/>
    </row>
    <row r="5" s="1" customFormat="1" ht="21" customHeight="1" spans="1:11">
      <c r="A5" s="18" t="s">
        <v>27</v>
      </c>
      <c r="B5" s="19" t="s">
        <v>28</v>
      </c>
      <c r="C5" s="20"/>
      <c r="D5" s="21"/>
      <c r="E5" s="21"/>
      <c r="F5" s="22"/>
      <c r="G5" s="22"/>
      <c r="H5" s="22"/>
      <c r="I5" s="22"/>
      <c r="J5" s="26"/>
      <c r="K5" s="38" t="s">
        <v>29</v>
      </c>
    </row>
    <row r="6" s="1" customFormat="1" ht="58.5" customHeight="1" spans="1:11">
      <c r="A6" s="23">
        <v>1</v>
      </c>
      <c r="B6" s="24" t="s">
        <v>28</v>
      </c>
      <c r="C6" s="25" t="s">
        <v>30</v>
      </c>
      <c r="D6" s="24" t="s">
        <v>31</v>
      </c>
      <c r="E6" s="26">
        <v>1</v>
      </c>
      <c r="F6" s="26">
        <v>7500</v>
      </c>
      <c r="G6" s="27">
        <f t="shared" ref="G6" si="0">F6*$G$4</f>
        <v>225</v>
      </c>
      <c r="H6" s="27">
        <f t="shared" ref="H6" si="1">F6+G6</f>
        <v>7725</v>
      </c>
      <c r="I6" s="27">
        <f t="shared" ref="I6" si="2">E6*F6</f>
        <v>7500</v>
      </c>
      <c r="J6" s="27">
        <f t="shared" ref="J6" si="3">E6*H6</f>
        <v>7725</v>
      </c>
      <c r="K6" s="38"/>
    </row>
    <row r="7" s="1" customFormat="1" ht="21" customHeight="1" spans="1:11">
      <c r="A7" s="18" t="s">
        <v>32</v>
      </c>
      <c r="B7" s="19" t="s">
        <v>33</v>
      </c>
      <c r="C7" s="20"/>
      <c r="D7" s="21"/>
      <c r="E7" s="21"/>
      <c r="F7" s="22"/>
      <c r="G7" s="22"/>
      <c r="H7" s="22"/>
      <c r="I7" s="22"/>
      <c r="J7" s="26"/>
      <c r="K7" s="38"/>
    </row>
    <row r="8" s="1" customFormat="1" ht="21" customHeight="1" spans="1:11">
      <c r="A8" s="19" t="s">
        <v>34</v>
      </c>
      <c r="B8" s="20"/>
      <c r="C8" s="28"/>
      <c r="D8" s="21"/>
      <c r="E8" s="21"/>
      <c r="F8" s="21"/>
      <c r="G8" s="21"/>
      <c r="H8" s="21"/>
      <c r="I8" s="21"/>
      <c r="J8" s="26"/>
      <c r="K8" s="38"/>
    </row>
    <row r="9" s="1" customFormat="1" ht="21" customHeight="1" spans="1:11">
      <c r="A9" s="23">
        <v>1</v>
      </c>
      <c r="B9" s="29" t="s">
        <v>35</v>
      </c>
      <c r="C9" s="29" t="s">
        <v>36</v>
      </c>
      <c r="D9" s="24" t="s">
        <v>37</v>
      </c>
      <c r="E9" s="24">
        <v>73.8</v>
      </c>
      <c r="F9" s="26">
        <v>7.70267585365854</v>
      </c>
      <c r="G9" s="27">
        <f t="shared" ref="G9:G94" si="4">F9*$G$4</f>
        <v>0.231080275609756</v>
      </c>
      <c r="H9" s="27">
        <f t="shared" ref="H9" si="5">F9+G9</f>
        <v>7.93375612926829</v>
      </c>
      <c r="I9" s="27">
        <f t="shared" ref="I9" si="6">E9*F9</f>
        <v>568.457478</v>
      </c>
      <c r="J9" s="27">
        <f t="shared" ref="J9" si="7">E9*H9</f>
        <v>585.51120234</v>
      </c>
      <c r="K9" s="38"/>
    </row>
    <row r="10" s="1" customFormat="1" ht="21" customHeight="1" spans="1:11">
      <c r="A10" s="19" t="s">
        <v>38</v>
      </c>
      <c r="B10" s="20"/>
      <c r="C10" s="28"/>
      <c r="D10" s="24"/>
      <c r="E10" s="24"/>
      <c r="F10" s="26"/>
      <c r="G10" s="27"/>
      <c r="H10" s="27"/>
      <c r="I10" s="27"/>
      <c r="J10" s="27"/>
      <c r="K10" s="38"/>
    </row>
    <row r="11" ht="43.5" customHeight="1" spans="1:11">
      <c r="A11" s="23">
        <v>2</v>
      </c>
      <c r="B11" s="30" t="s">
        <v>39</v>
      </c>
      <c r="C11" s="30" t="s">
        <v>40</v>
      </c>
      <c r="D11" s="24" t="s">
        <v>41</v>
      </c>
      <c r="E11" s="24">
        <v>10.02</v>
      </c>
      <c r="F11" s="26">
        <v>21.9262224071857</v>
      </c>
      <c r="G11" s="26">
        <f t="shared" si="4"/>
        <v>0.657786672215571</v>
      </c>
      <c r="H11" s="26">
        <f t="shared" ref="H11:H94" si="8">F11+G11</f>
        <v>22.5840090794013</v>
      </c>
      <c r="I11" s="26">
        <f t="shared" ref="I11:I92" si="9">E11*F11</f>
        <v>219.700748520001</v>
      </c>
      <c r="J11" s="26">
        <f t="shared" ref="J11:J92" si="10">E11*H11</f>
        <v>226.291770975601</v>
      </c>
      <c r="K11" s="38"/>
    </row>
    <row r="12" ht="43.5" customHeight="1" spans="1:11">
      <c r="A12" s="23">
        <v>3</v>
      </c>
      <c r="B12" s="30" t="s">
        <v>42</v>
      </c>
      <c r="C12" s="30" t="s">
        <v>43</v>
      </c>
      <c r="D12" s="24" t="s">
        <v>41</v>
      </c>
      <c r="E12" s="24">
        <v>41.03</v>
      </c>
      <c r="F12" s="26">
        <v>88.8876510650743</v>
      </c>
      <c r="G12" s="26">
        <f t="shared" si="4"/>
        <v>2.66662953195223</v>
      </c>
      <c r="H12" s="26">
        <f t="shared" si="8"/>
        <v>91.5542805970266</v>
      </c>
      <c r="I12" s="26">
        <f t="shared" si="9"/>
        <v>3647.0603232</v>
      </c>
      <c r="J12" s="26">
        <f t="shared" si="10"/>
        <v>3756.472132896</v>
      </c>
      <c r="K12" s="38"/>
    </row>
    <row r="13" ht="43.5" customHeight="1" spans="1:11">
      <c r="A13" s="23">
        <v>4</v>
      </c>
      <c r="B13" s="30" t="s">
        <v>44</v>
      </c>
      <c r="C13" s="30" t="s">
        <v>43</v>
      </c>
      <c r="D13" s="24" t="s">
        <v>41</v>
      </c>
      <c r="E13" s="24">
        <v>21.35</v>
      </c>
      <c r="F13" s="26">
        <v>34.1603156908664</v>
      </c>
      <c r="G13" s="26">
        <f t="shared" si="4"/>
        <v>1.02480947072599</v>
      </c>
      <c r="H13" s="26">
        <f t="shared" si="8"/>
        <v>35.1851251615924</v>
      </c>
      <c r="I13" s="26">
        <f t="shared" si="9"/>
        <v>729.322739999998</v>
      </c>
      <c r="J13" s="26">
        <f t="shared" si="10"/>
        <v>751.202422199998</v>
      </c>
      <c r="K13" s="38"/>
    </row>
    <row r="14" ht="43.5" customHeight="1" spans="1:11">
      <c r="A14" s="23">
        <v>5</v>
      </c>
      <c r="B14" s="30" t="s">
        <v>45</v>
      </c>
      <c r="C14" s="30" t="s">
        <v>43</v>
      </c>
      <c r="D14" s="24" t="s">
        <v>41</v>
      </c>
      <c r="E14" s="24">
        <v>0.12</v>
      </c>
      <c r="F14" s="26">
        <v>38.688465</v>
      </c>
      <c r="G14" s="26">
        <f t="shared" si="4"/>
        <v>1.16065395</v>
      </c>
      <c r="H14" s="26">
        <f t="shared" si="8"/>
        <v>39.84911895</v>
      </c>
      <c r="I14" s="26">
        <f t="shared" si="9"/>
        <v>4.6426158</v>
      </c>
      <c r="J14" s="26">
        <f t="shared" si="10"/>
        <v>4.781894274</v>
      </c>
      <c r="K14" s="38"/>
    </row>
    <row r="15" ht="56.25" customHeight="1" spans="1:11">
      <c r="A15" s="23">
        <v>6</v>
      </c>
      <c r="B15" s="31" t="s">
        <v>46</v>
      </c>
      <c r="C15" s="31" t="s">
        <v>47</v>
      </c>
      <c r="D15" s="32" t="s">
        <v>41</v>
      </c>
      <c r="E15" s="32">
        <v>7.22</v>
      </c>
      <c r="F15" s="26">
        <v>37.2990617451524</v>
      </c>
      <c r="G15" s="26">
        <f t="shared" si="4"/>
        <v>1.11897185235457</v>
      </c>
      <c r="H15" s="26">
        <f t="shared" si="8"/>
        <v>38.418033597507</v>
      </c>
      <c r="I15" s="26">
        <f t="shared" si="9"/>
        <v>269.2992258</v>
      </c>
      <c r="J15" s="26">
        <f t="shared" si="10"/>
        <v>277.378202574001</v>
      </c>
      <c r="K15" s="38"/>
    </row>
    <row r="16" ht="56.25" customHeight="1" spans="1:11">
      <c r="A16" s="23">
        <v>7</v>
      </c>
      <c r="B16" s="31" t="s">
        <v>48</v>
      </c>
      <c r="C16" s="31" t="s">
        <v>49</v>
      </c>
      <c r="D16" s="32" t="s">
        <v>41</v>
      </c>
      <c r="E16" s="32">
        <v>6.71</v>
      </c>
      <c r="F16" s="26">
        <v>41.7095511505216</v>
      </c>
      <c r="G16" s="26">
        <f t="shared" si="4"/>
        <v>1.25128653451565</v>
      </c>
      <c r="H16" s="26">
        <f t="shared" si="8"/>
        <v>42.9608376850373</v>
      </c>
      <c r="I16" s="26">
        <f t="shared" si="9"/>
        <v>279.87108822</v>
      </c>
      <c r="J16" s="26">
        <f t="shared" si="10"/>
        <v>288.2672208666</v>
      </c>
      <c r="K16" s="38"/>
    </row>
    <row r="17" ht="56.25" customHeight="1" spans="1:11">
      <c r="A17" s="23">
        <v>8</v>
      </c>
      <c r="B17" s="33" t="s">
        <v>50</v>
      </c>
      <c r="C17" s="33" t="s">
        <v>51</v>
      </c>
      <c r="D17" s="34" t="s">
        <v>41</v>
      </c>
      <c r="E17" s="34">
        <v>0.44</v>
      </c>
      <c r="F17" s="26">
        <v>85.780782</v>
      </c>
      <c r="G17" s="26">
        <f t="shared" si="4"/>
        <v>2.57342346</v>
      </c>
      <c r="H17" s="26">
        <f t="shared" si="8"/>
        <v>88.35420546</v>
      </c>
      <c r="I17" s="26">
        <f t="shared" si="9"/>
        <v>37.74354408</v>
      </c>
      <c r="J17" s="26">
        <f t="shared" si="10"/>
        <v>38.8758504024</v>
      </c>
      <c r="K17" s="38"/>
    </row>
    <row r="18" ht="43.5" customHeight="1" spans="1:11">
      <c r="A18" s="23">
        <v>9</v>
      </c>
      <c r="B18" s="29" t="s">
        <v>52</v>
      </c>
      <c r="C18" s="29" t="s">
        <v>53</v>
      </c>
      <c r="D18" s="35" t="s">
        <v>41</v>
      </c>
      <c r="E18" s="35">
        <v>0.62</v>
      </c>
      <c r="F18" s="26">
        <v>59.615532</v>
      </c>
      <c r="G18" s="26">
        <f t="shared" si="4"/>
        <v>1.78846596</v>
      </c>
      <c r="H18" s="26">
        <f t="shared" si="8"/>
        <v>61.40399796</v>
      </c>
      <c r="I18" s="26">
        <f t="shared" si="9"/>
        <v>36.96162984</v>
      </c>
      <c r="J18" s="26">
        <f t="shared" si="10"/>
        <v>38.0704787352</v>
      </c>
      <c r="K18" s="38"/>
    </row>
    <row r="19" ht="29.25" customHeight="1" spans="1:11">
      <c r="A19" s="19" t="s">
        <v>54</v>
      </c>
      <c r="B19" s="20"/>
      <c r="C19" s="28"/>
      <c r="D19" s="36"/>
      <c r="E19" s="26"/>
      <c r="F19" s="26"/>
      <c r="G19" s="26"/>
      <c r="H19" s="26"/>
      <c r="I19" s="26"/>
      <c r="J19" s="26"/>
      <c r="K19" s="38"/>
    </row>
    <row r="20" ht="36" customHeight="1" spans="1:11">
      <c r="A20" s="23">
        <v>10</v>
      </c>
      <c r="B20" s="30" t="s">
        <v>55</v>
      </c>
      <c r="C20" s="30" t="s">
        <v>56</v>
      </c>
      <c r="D20" s="36" t="s">
        <v>41</v>
      </c>
      <c r="E20" s="37">
        <v>1.98</v>
      </c>
      <c r="F20" s="26">
        <v>487.646204545455</v>
      </c>
      <c r="G20" s="26">
        <f t="shared" si="4"/>
        <v>14.6293861363636</v>
      </c>
      <c r="H20" s="26">
        <f t="shared" si="8"/>
        <v>502.275590681818</v>
      </c>
      <c r="I20" s="26">
        <f t="shared" si="9"/>
        <v>965.539485</v>
      </c>
      <c r="J20" s="26">
        <f t="shared" si="10"/>
        <v>994.50566955</v>
      </c>
      <c r="K20" s="38"/>
    </row>
    <row r="21" ht="29.25" customHeight="1" spans="1:11">
      <c r="A21" s="23">
        <v>11</v>
      </c>
      <c r="B21" s="30" t="s">
        <v>57</v>
      </c>
      <c r="C21" s="30" t="s">
        <v>58</v>
      </c>
      <c r="D21" s="36" t="s">
        <v>41</v>
      </c>
      <c r="E21" s="37">
        <v>24.87</v>
      </c>
      <c r="F21" s="26">
        <v>614.252648612787</v>
      </c>
      <c r="G21" s="26">
        <f t="shared" si="4"/>
        <v>18.4275794583836</v>
      </c>
      <c r="H21" s="26">
        <f t="shared" si="8"/>
        <v>632.68022807117</v>
      </c>
      <c r="I21" s="26">
        <f t="shared" si="9"/>
        <v>15276.463371</v>
      </c>
      <c r="J21" s="26">
        <f t="shared" si="10"/>
        <v>15734.75727213</v>
      </c>
      <c r="K21" s="38"/>
    </row>
    <row r="22" ht="48.75" customHeight="1" spans="1:11">
      <c r="A22" s="23">
        <v>12</v>
      </c>
      <c r="B22" s="30" t="s">
        <v>59</v>
      </c>
      <c r="C22" s="30" t="s">
        <v>60</v>
      </c>
      <c r="D22" s="36" t="s">
        <v>41</v>
      </c>
      <c r="E22" s="37">
        <v>21.77</v>
      </c>
      <c r="F22" s="26">
        <v>420.602662930639</v>
      </c>
      <c r="G22" s="26">
        <f t="shared" si="4"/>
        <v>12.6180798879192</v>
      </c>
      <c r="H22" s="26">
        <f t="shared" si="8"/>
        <v>433.220742818558</v>
      </c>
      <c r="I22" s="26">
        <f t="shared" si="9"/>
        <v>9156.519972</v>
      </c>
      <c r="J22" s="26">
        <f t="shared" si="10"/>
        <v>9431.21557116</v>
      </c>
      <c r="K22" s="38"/>
    </row>
    <row r="23" ht="29.25" customHeight="1" spans="1:11">
      <c r="A23" s="19" t="s">
        <v>61</v>
      </c>
      <c r="B23" s="20"/>
      <c r="C23" s="28"/>
      <c r="D23" s="36"/>
      <c r="E23" s="26"/>
      <c r="F23" s="26"/>
      <c r="G23" s="26"/>
      <c r="H23" s="26"/>
      <c r="I23" s="26"/>
      <c r="J23" s="26"/>
      <c r="K23" s="38"/>
    </row>
    <row r="24" ht="48.75" customHeight="1" spans="1:11">
      <c r="A24" s="23">
        <v>13</v>
      </c>
      <c r="B24" s="30" t="s">
        <v>62</v>
      </c>
      <c r="C24" s="30" t="s">
        <v>63</v>
      </c>
      <c r="D24" s="36" t="s">
        <v>37</v>
      </c>
      <c r="E24" s="37">
        <v>49.6</v>
      </c>
      <c r="F24" s="26">
        <v>96.52563</v>
      </c>
      <c r="G24" s="26">
        <f t="shared" si="4"/>
        <v>2.8957689</v>
      </c>
      <c r="H24" s="26">
        <f t="shared" si="8"/>
        <v>99.4213989</v>
      </c>
      <c r="I24" s="26">
        <f t="shared" si="9"/>
        <v>4787.671248</v>
      </c>
      <c r="J24" s="26">
        <f t="shared" si="10"/>
        <v>4931.30138544</v>
      </c>
      <c r="K24" s="38"/>
    </row>
    <row r="25" ht="77.25" customHeight="1" spans="1:11">
      <c r="A25" s="23">
        <v>14</v>
      </c>
      <c r="B25" s="30" t="s">
        <v>64</v>
      </c>
      <c r="C25" s="30" t="s">
        <v>65</v>
      </c>
      <c r="D25" s="36" t="s">
        <v>37</v>
      </c>
      <c r="E25" s="37">
        <v>3.6</v>
      </c>
      <c r="F25" s="26">
        <v>396.508445</v>
      </c>
      <c r="G25" s="26">
        <f t="shared" si="4"/>
        <v>11.89525335</v>
      </c>
      <c r="H25" s="26">
        <f t="shared" si="8"/>
        <v>408.40369835</v>
      </c>
      <c r="I25" s="26">
        <f t="shared" si="9"/>
        <v>1427.430402</v>
      </c>
      <c r="J25" s="26">
        <f t="shared" si="10"/>
        <v>1470.25331406</v>
      </c>
      <c r="K25" s="38"/>
    </row>
    <row r="26" ht="39" customHeight="1" spans="1:11">
      <c r="A26" s="23">
        <v>15</v>
      </c>
      <c r="B26" s="30" t="s">
        <v>66</v>
      </c>
      <c r="C26" s="30" t="s">
        <v>67</v>
      </c>
      <c r="D26" s="36" t="s">
        <v>37</v>
      </c>
      <c r="E26" s="37">
        <v>17.28</v>
      </c>
      <c r="F26" s="26">
        <v>319.36413125</v>
      </c>
      <c r="G26" s="26">
        <f t="shared" si="4"/>
        <v>9.5809239375</v>
      </c>
      <c r="H26" s="26">
        <f t="shared" si="8"/>
        <v>328.9450551875</v>
      </c>
      <c r="I26" s="26">
        <f t="shared" si="9"/>
        <v>5518.612188</v>
      </c>
      <c r="J26" s="26">
        <f t="shared" si="10"/>
        <v>5684.17055364</v>
      </c>
      <c r="K26" s="38"/>
    </row>
    <row r="27" ht="72.75" customHeight="1" spans="1:11">
      <c r="A27" s="23">
        <v>16</v>
      </c>
      <c r="B27" s="30" t="s">
        <v>68</v>
      </c>
      <c r="C27" s="30" t="s">
        <v>69</v>
      </c>
      <c r="D27" s="36" t="s">
        <v>70</v>
      </c>
      <c r="E27" s="36">
        <v>0.264</v>
      </c>
      <c r="F27" s="26">
        <v>689.745490909091</v>
      </c>
      <c r="G27" s="26">
        <f t="shared" si="4"/>
        <v>20.6923647272727</v>
      </c>
      <c r="H27" s="26">
        <f t="shared" si="8"/>
        <v>710.437855636363</v>
      </c>
      <c r="I27" s="26">
        <f t="shared" si="9"/>
        <v>182.0928096</v>
      </c>
      <c r="J27" s="26">
        <f t="shared" si="10"/>
        <v>187.555593888</v>
      </c>
      <c r="K27" s="38"/>
    </row>
    <row r="28" ht="72.75" customHeight="1" spans="1:11">
      <c r="A28" s="23">
        <v>17</v>
      </c>
      <c r="B28" s="30" t="s">
        <v>68</v>
      </c>
      <c r="C28" s="30" t="s">
        <v>71</v>
      </c>
      <c r="D28" s="36" t="s">
        <v>70</v>
      </c>
      <c r="E28" s="36">
        <v>6.163</v>
      </c>
      <c r="F28" s="26">
        <v>762.164060425117</v>
      </c>
      <c r="G28" s="26">
        <f t="shared" si="4"/>
        <v>22.8649218127535</v>
      </c>
      <c r="H28" s="26">
        <f t="shared" si="8"/>
        <v>785.028982237871</v>
      </c>
      <c r="I28" s="26">
        <f t="shared" si="9"/>
        <v>4697.2171044</v>
      </c>
      <c r="J28" s="26">
        <f t="shared" si="10"/>
        <v>4838.133617532</v>
      </c>
      <c r="K28" s="38"/>
    </row>
    <row r="29" ht="72.75" customHeight="1" spans="1:11">
      <c r="A29" s="23">
        <v>18</v>
      </c>
      <c r="B29" s="30" t="s">
        <v>68</v>
      </c>
      <c r="C29" s="30" t="s">
        <v>72</v>
      </c>
      <c r="D29" s="36" t="s">
        <v>70</v>
      </c>
      <c r="E29" s="36">
        <v>3.861</v>
      </c>
      <c r="F29" s="26">
        <v>646.455602331002</v>
      </c>
      <c r="G29" s="26">
        <f t="shared" si="4"/>
        <v>19.3936680699301</v>
      </c>
      <c r="H29" s="26">
        <f t="shared" si="8"/>
        <v>665.849270400932</v>
      </c>
      <c r="I29" s="26">
        <f t="shared" si="9"/>
        <v>2495.9650806</v>
      </c>
      <c r="J29" s="26">
        <f t="shared" si="10"/>
        <v>2570.844033018</v>
      </c>
      <c r="K29" s="38"/>
    </row>
    <row r="30" ht="72.75" customHeight="1" spans="1:11">
      <c r="A30" s="23">
        <v>19</v>
      </c>
      <c r="B30" s="30" t="s">
        <v>68</v>
      </c>
      <c r="C30" s="30" t="s">
        <v>73</v>
      </c>
      <c r="D30" s="36" t="s">
        <v>70</v>
      </c>
      <c r="E30" s="36">
        <v>4.98</v>
      </c>
      <c r="F30" s="26">
        <v>587.697421084337</v>
      </c>
      <c r="G30" s="26">
        <f t="shared" si="4"/>
        <v>17.6309226325301</v>
      </c>
      <c r="H30" s="26">
        <f t="shared" si="8"/>
        <v>605.328343716867</v>
      </c>
      <c r="I30" s="26">
        <f t="shared" si="9"/>
        <v>2926.733157</v>
      </c>
      <c r="J30" s="26">
        <f t="shared" si="10"/>
        <v>3014.53515171</v>
      </c>
      <c r="K30" s="38"/>
    </row>
    <row r="31" ht="72.75" customHeight="1" spans="1:11">
      <c r="A31" s="23">
        <v>20</v>
      </c>
      <c r="B31" s="30" t="s">
        <v>68</v>
      </c>
      <c r="C31" s="30" t="s">
        <v>74</v>
      </c>
      <c r="D31" s="36" t="s">
        <v>70</v>
      </c>
      <c r="E31" s="36">
        <v>0.51</v>
      </c>
      <c r="F31" s="26">
        <v>535.227582352941</v>
      </c>
      <c r="G31" s="26">
        <f t="shared" si="4"/>
        <v>16.0568274705882</v>
      </c>
      <c r="H31" s="26">
        <f t="shared" si="8"/>
        <v>551.284409823529</v>
      </c>
      <c r="I31" s="26">
        <f t="shared" si="9"/>
        <v>272.966067</v>
      </c>
      <c r="J31" s="26">
        <f t="shared" si="10"/>
        <v>281.15504901</v>
      </c>
      <c r="K31" s="38"/>
    </row>
    <row r="32" ht="27" customHeight="1" spans="1:11">
      <c r="A32" s="23">
        <v>21</v>
      </c>
      <c r="B32" s="30" t="s">
        <v>75</v>
      </c>
      <c r="C32" s="30" t="s">
        <v>76</v>
      </c>
      <c r="D32" s="36" t="s">
        <v>77</v>
      </c>
      <c r="E32" s="36">
        <v>120</v>
      </c>
      <c r="F32" s="26">
        <v>2.726667</v>
      </c>
      <c r="G32" s="26">
        <f t="shared" si="4"/>
        <v>0.08180001</v>
      </c>
      <c r="H32" s="26">
        <f t="shared" si="8"/>
        <v>2.80846701</v>
      </c>
      <c r="I32" s="26">
        <f t="shared" si="9"/>
        <v>327.20004</v>
      </c>
      <c r="J32" s="26">
        <f t="shared" si="10"/>
        <v>337.0160412</v>
      </c>
      <c r="K32" s="38"/>
    </row>
    <row r="33" ht="27" customHeight="1" spans="1:11">
      <c r="A33" s="23">
        <v>22</v>
      </c>
      <c r="B33" s="30" t="s">
        <v>75</v>
      </c>
      <c r="C33" s="30" t="s">
        <v>78</v>
      </c>
      <c r="D33" s="36" t="s">
        <v>77</v>
      </c>
      <c r="E33" s="36">
        <v>56</v>
      </c>
      <c r="F33" s="26">
        <v>9.353196</v>
      </c>
      <c r="G33" s="26">
        <f t="shared" si="4"/>
        <v>0.28059588</v>
      </c>
      <c r="H33" s="26">
        <f t="shared" si="8"/>
        <v>9.63379188</v>
      </c>
      <c r="I33" s="26">
        <f t="shared" si="9"/>
        <v>523.778976</v>
      </c>
      <c r="J33" s="26">
        <f t="shared" si="10"/>
        <v>539.49234528</v>
      </c>
      <c r="K33" s="38"/>
    </row>
    <row r="34" ht="33.75" customHeight="1" spans="1:11">
      <c r="A34" s="19" t="s">
        <v>79</v>
      </c>
      <c r="B34" s="20"/>
      <c r="C34" s="28"/>
      <c r="D34" s="36"/>
      <c r="E34" s="26"/>
      <c r="F34" s="26"/>
      <c r="G34" s="26"/>
      <c r="H34" s="26"/>
      <c r="I34" s="26"/>
      <c r="J34" s="26"/>
      <c r="K34" s="39"/>
    </row>
    <row r="35" ht="90.75" customHeight="1" spans="1:11">
      <c r="A35" s="23">
        <v>23</v>
      </c>
      <c r="B35" s="30" t="s">
        <v>80</v>
      </c>
      <c r="C35" s="30" t="s">
        <v>81</v>
      </c>
      <c r="D35" s="36" t="s">
        <v>41</v>
      </c>
      <c r="E35" s="36">
        <v>60</v>
      </c>
      <c r="F35" s="26">
        <v>64.218267</v>
      </c>
      <c r="G35" s="26">
        <f t="shared" si="4"/>
        <v>1.92654801</v>
      </c>
      <c r="H35" s="26">
        <f t="shared" si="8"/>
        <v>66.14481501</v>
      </c>
      <c r="I35" s="26">
        <f t="shared" si="9"/>
        <v>3853.09602</v>
      </c>
      <c r="J35" s="26">
        <f t="shared" si="10"/>
        <v>3968.6889006</v>
      </c>
      <c r="K35" s="39"/>
    </row>
    <row r="36" ht="30.75" customHeight="1" spans="1:11">
      <c r="A36" s="19" t="s">
        <v>82</v>
      </c>
      <c r="B36" s="20"/>
      <c r="C36" s="28" t="s">
        <v>83</v>
      </c>
      <c r="D36" s="36"/>
      <c r="E36" s="26"/>
      <c r="F36" s="26"/>
      <c r="G36" s="26"/>
      <c r="H36" s="26"/>
      <c r="I36" s="26"/>
      <c r="J36" s="26"/>
      <c r="K36" s="40" t="s">
        <v>84</v>
      </c>
    </row>
    <row r="37" ht="41.25" customHeight="1" spans="1:11">
      <c r="A37" s="23">
        <v>24</v>
      </c>
      <c r="B37" s="30" t="s">
        <v>85</v>
      </c>
      <c r="C37" s="30" t="s">
        <v>86</v>
      </c>
      <c r="D37" s="36" t="s">
        <v>37</v>
      </c>
      <c r="E37" s="36">
        <v>265.68</v>
      </c>
      <c r="F37" s="26">
        <v>15.8160655826558</v>
      </c>
      <c r="G37" s="26">
        <f t="shared" si="4"/>
        <v>0.474481967479675</v>
      </c>
      <c r="H37" s="26">
        <f t="shared" si="8"/>
        <v>16.2905475501355</v>
      </c>
      <c r="I37" s="26">
        <f t="shared" si="9"/>
        <v>4202.012304</v>
      </c>
      <c r="J37" s="26">
        <f t="shared" si="10"/>
        <v>4328.07267312</v>
      </c>
      <c r="K37" s="39"/>
    </row>
    <row r="38" ht="41.25" customHeight="1" spans="1:11">
      <c r="A38" s="23">
        <v>25</v>
      </c>
      <c r="B38" s="30" t="s">
        <v>87</v>
      </c>
      <c r="C38" s="30" t="s">
        <v>88</v>
      </c>
      <c r="D38" s="36" t="s">
        <v>37</v>
      </c>
      <c r="E38" s="36">
        <v>12.64</v>
      </c>
      <c r="F38" s="26">
        <v>27.8005876089697</v>
      </c>
      <c r="G38" s="26">
        <f t="shared" si="4"/>
        <v>0.83401762826909</v>
      </c>
      <c r="H38" s="26">
        <f t="shared" si="8"/>
        <v>28.6346052372388</v>
      </c>
      <c r="I38" s="26">
        <f t="shared" si="9"/>
        <v>351.399427377377</v>
      </c>
      <c r="J38" s="26">
        <f t="shared" si="10"/>
        <v>361.941410198698</v>
      </c>
      <c r="K38" s="39"/>
    </row>
    <row r="39" ht="41.25" customHeight="1" spans="1:11">
      <c r="A39" s="23">
        <v>26</v>
      </c>
      <c r="B39" s="30" t="s">
        <v>89</v>
      </c>
      <c r="C39" s="30" t="s">
        <v>90</v>
      </c>
      <c r="D39" s="36" t="s">
        <v>37</v>
      </c>
      <c r="E39" s="36">
        <v>35.52</v>
      </c>
      <c r="F39" s="26">
        <v>30.0984316089697</v>
      </c>
      <c r="G39" s="26">
        <f t="shared" si="4"/>
        <v>0.90295294826909</v>
      </c>
      <c r="H39" s="26">
        <f t="shared" si="8"/>
        <v>31.0013845572388</v>
      </c>
      <c r="I39" s="26">
        <f t="shared" si="9"/>
        <v>1069.0962907506</v>
      </c>
      <c r="J39" s="26">
        <f t="shared" si="10"/>
        <v>1101.16917947312</v>
      </c>
      <c r="K39" s="39"/>
    </row>
    <row r="40" ht="41.25" customHeight="1" spans="1:11">
      <c r="A40" s="23">
        <v>27</v>
      </c>
      <c r="B40" s="30" t="s">
        <v>46</v>
      </c>
      <c r="C40" s="30" t="s">
        <v>91</v>
      </c>
      <c r="D40" s="36" t="s">
        <v>37</v>
      </c>
      <c r="E40" s="36">
        <v>62.52</v>
      </c>
      <c r="F40" s="26">
        <v>32.4771856089697</v>
      </c>
      <c r="G40" s="26">
        <f t="shared" ref="G40:G54" si="11">F40*$G$4</f>
        <v>0.97431556826909</v>
      </c>
      <c r="H40" s="26">
        <f t="shared" ref="H40:H54" si="12">F40+G40</f>
        <v>33.4515011772388</v>
      </c>
      <c r="I40" s="26">
        <f t="shared" ref="I40:I54" si="13">E40*F40</f>
        <v>2030.47364427278</v>
      </c>
      <c r="J40" s="26">
        <f t="shared" ref="J40:J54" si="14">E40*H40</f>
        <v>2091.38785360097</v>
      </c>
      <c r="K40" s="39"/>
    </row>
    <row r="41" ht="41.25" customHeight="1" spans="1:11">
      <c r="A41" s="23">
        <v>28</v>
      </c>
      <c r="B41" s="30" t="s">
        <v>92</v>
      </c>
      <c r="C41" s="30" t="s">
        <v>91</v>
      </c>
      <c r="D41" s="36" t="s">
        <v>37</v>
      </c>
      <c r="E41" s="36">
        <v>278</v>
      </c>
      <c r="F41" s="26">
        <v>38.4807076089697</v>
      </c>
      <c r="G41" s="26">
        <f t="shared" si="11"/>
        <v>1.15442122826909</v>
      </c>
      <c r="H41" s="26">
        <f t="shared" si="12"/>
        <v>39.6351288372388</v>
      </c>
      <c r="I41" s="26">
        <f t="shared" si="13"/>
        <v>10697.6367152936</v>
      </c>
      <c r="J41" s="26">
        <f t="shared" si="14"/>
        <v>11018.5658167524</v>
      </c>
      <c r="K41" s="39"/>
    </row>
    <row r="42" ht="41.25" customHeight="1" spans="1:11">
      <c r="A42" s="23">
        <v>29</v>
      </c>
      <c r="B42" s="30" t="s">
        <v>48</v>
      </c>
      <c r="C42" s="30" t="s">
        <v>91</v>
      </c>
      <c r="D42" s="36" t="s">
        <v>37</v>
      </c>
      <c r="E42" s="36">
        <v>89</v>
      </c>
      <c r="F42" s="26">
        <v>33.0597376089697</v>
      </c>
      <c r="G42" s="26">
        <f t="shared" si="11"/>
        <v>0.99179212826909</v>
      </c>
      <c r="H42" s="26">
        <f t="shared" si="12"/>
        <v>34.0515297372388</v>
      </c>
      <c r="I42" s="26">
        <f t="shared" si="13"/>
        <v>2942.3166471983</v>
      </c>
      <c r="J42" s="26">
        <f t="shared" si="14"/>
        <v>3030.58614661425</v>
      </c>
      <c r="K42" s="39"/>
    </row>
    <row r="43" ht="41.25" customHeight="1" spans="1:11">
      <c r="A43" s="23">
        <v>30</v>
      </c>
      <c r="B43" s="30" t="s">
        <v>44</v>
      </c>
      <c r="C43" s="30" t="s">
        <v>91</v>
      </c>
      <c r="D43" s="36" t="s">
        <v>37</v>
      </c>
      <c r="E43" s="36">
        <v>70.45</v>
      </c>
      <c r="F43" s="26">
        <v>30.2036146089697</v>
      </c>
      <c r="G43" s="26">
        <f t="shared" si="11"/>
        <v>0.90610843826909</v>
      </c>
      <c r="H43" s="26">
        <f t="shared" si="12"/>
        <v>31.1097230472388</v>
      </c>
      <c r="I43" s="26">
        <f t="shared" si="13"/>
        <v>2127.84464920191</v>
      </c>
      <c r="J43" s="26">
        <f t="shared" si="14"/>
        <v>2191.67998867797</v>
      </c>
      <c r="K43" s="39"/>
    </row>
    <row r="44" ht="41.25" customHeight="1" spans="1:11">
      <c r="A44" s="23">
        <v>31</v>
      </c>
      <c r="B44" s="30" t="s">
        <v>93</v>
      </c>
      <c r="C44" s="30" t="s">
        <v>91</v>
      </c>
      <c r="D44" s="36" t="s">
        <v>37</v>
      </c>
      <c r="E44" s="36">
        <v>4.42</v>
      </c>
      <c r="F44" s="26">
        <v>34.3947526089697</v>
      </c>
      <c r="G44" s="26">
        <f t="shared" si="11"/>
        <v>1.03184257826909</v>
      </c>
      <c r="H44" s="26">
        <f t="shared" si="12"/>
        <v>35.4265951872388</v>
      </c>
      <c r="I44" s="26">
        <f t="shared" si="13"/>
        <v>152.024806531646</v>
      </c>
      <c r="J44" s="26">
        <f t="shared" si="14"/>
        <v>156.585550727595</v>
      </c>
      <c r="K44" s="39"/>
    </row>
    <row r="45" ht="41.25" customHeight="1" spans="1:11">
      <c r="A45" s="23">
        <v>32</v>
      </c>
      <c r="B45" s="30" t="s">
        <v>45</v>
      </c>
      <c r="C45" s="30" t="s">
        <v>94</v>
      </c>
      <c r="D45" s="36" t="s">
        <v>37</v>
      </c>
      <c r="E45" s="36">
        <v>351.83</v>
      </c>
      <c r="F45" s="26">
        <v>34.6051186089697</v>
      </c>
      <c r="G45" s="26">
        <f t="shared" si="11"/>
        <v>1.03815355826909</v>
      </c>
      <c r="H45" s="26">
        <f t="shared" si="12"/>
        <v>35.6432721672388</v>
      </c>
      <c r="I45" s="26">
        <f t="shared" si="13"/>
        <v>12175.1188801938</v>
      </c>
      <c r="J45" s="26">
        <f t="shared" si="14"/>
        <v>12540.3724465996</v>
      </c>
      <c r="K45" s="39"/>
    </row>
    <row r="46" ht="26.25" customHeight="1" spans="1:11">
      <c r="A46" s="18" t="s">
        <v>32</v>
      </c>
      <c r="B46" s="19" t="s">
        <v>95</v>
      </c>
      <c r="C46" s="20"/>
      <c r="D46" s="36"/>
      <c r="E46" s="26"/>
      <c r="F46" s="26"/>
      <c r="G46" s="26"/>
      <c r="H46" s="26"/>
      <c r="I46" s="26"/>
      <c r="J46" s="26"/>
      <c r="K46" s="39"/>
    </row>
    <row r="47" ht="26.25" customHeight="1" spans="1:11">
      <c r="A47" s="19" t="s">
        <v>34</v>
      </c>
      <c r="B47" s="20"/>
      <c r="C47" s="28"/>
      <c r="D47" s="36"/>
      <c r="E47" s="26"/>
      <c r="F47" s="26"/>
      <c r="G47" s="26"/>
      <c r="H47" s="26"/>
      <c r="I47" s="26"/>
      <c r="J47" s="26"/>
      <c r="K47" s="39"/>
    </row>
    <row r="48" ht="26.25" customHeight="1" spans="1:11">
      <c r="A48" s="23">
        <v>33</v>
      </c>
      <c r="B48" s="30" t="s">
        <v>35</v>
      </c>
      <c r="C48" s="30" t="s">
        <v>36</v>
      </c>
      <c r="D48" s="36" t="s">
        <v>37</v>
      </c>
      <c r="E48" s="36">
        <v>19.8</v>
      </c>
      <c r="F48" s="26">
        <v>7.70279545454545</v>
      </c>
      <c r="G48" s="26">
        <f t="shared" si="11"/>
        <v>0.231083863636364</v>
      </c>
      <c r="H48" s="26">
        <f t="shared" si="12"/>
        <v>7.93387931818182</v>
      </c>
      <c r="I48" s="26">
        <f t="shared" si="13"/>
        <v>152.51535</v>
      </c>
      <c r="J48" s="26">
        <f t="shared" si="14"/>
        <v>157.0908105</v>
      </c>
      <c r="K48" s="39"/>
    </row>
    <row r="49" ht="26.25" customHeight="1" spans="1:11">
      <c r="A49" s="19" t="s">
        <v>38</v>
      </c>
      <c r="B49" s="20"/>
      <c r="C49" s="28"/>
      <c r="D49" s="36"/>
      <c r="E49" s="26"/>
      <c r="F49" s="26"/>
      <c r="G49" s="26"/>
      <c r="H49" s="26"/>
      <c r="I49" s="26"/>
      <c r="J49" s="26"/>
      <c r="K49" s="39"/>
    </row>
    <row r="50" ht="46.5" customHeight="1" spans="1:11">
      <c r="A50" s="23">
        <v>34</v>
      </c>
      <c r="B50" s="30" t="s">
        <v>39</v>
      </c>
      <c r="C50" s="30" t="s">
        <v>96</v>
      </c>
      <c r="D50" s="36" t="s">
        <v>41</v>
      </c>
      <c r="E50" s="36">
        <v>3.67</v>
      </c>
      <c r="F50" s="26">
        <v>21.5626693242507</v>
      </c>
      <c r="G50" s="26">
        <f t="shared" si="11"/>
        <v>0.64688007972752</v>
      </c>
      <c r="H50" s="26">
        <f t="shared" si="12"/>
        <v>22.2095494039782</v>
      </c>
      <c r="I50" s="26">
        <f t="shared" si="13"/>
        <v>79.13499642</v>
      </c>
      <c r="J50" s="26">
        <f t="shared" si="14"/>
        <v>81.5090463126</v>
      </c>
      <c r="K50" s="39"/>
    </row>
    <row r="51" ht="46.5" customHeight="1" spans="1:11">
      <c r="A51" s="23">
        <v>35</v>
      </c>
      <c r="B51" s="30" t="s">
        <v>42</v>
      </c>
      <c r="C51" s="30" t="s">
        <v>97</v>
      </c>
      <c r="D51" s="36" t="s">
        <v>41</v>
      </c>
      <c r="E51" s="36">
        <v>7.8</v>
      </c>
      <c r="F51" s="26">
        <v>87.1079134615385</v>
      </c>
      <c r="G51" s="26">
        <f t="shared" si="11"/>
        <v>2.61323740384615</v>
      </c>
      <c r="H51" s="26">
        <f t="shared" si="12"/>
        <v>89.7211508653846</v>
      </c>
      <c r="I51" s="26">
        <f t="shared" si="13"/>
        <v>679.441725</v>
      </c>
      <c r="J51" s="26">
        <f t="shared" si="14"/>
        <v>699.82497675</v>
      </c>
      <c r="K51" s="39"/>
    </row>
    <row r="52" ht="46.5" customHeight="1" spans="1:11">
      <c r="A52" s="23">
        <v>36</v>
      </c>
      <c r="B52" s="30" t="s">
        <v>44</v>
      </c>
      <c r="C52" s="30" t="s">
        <v>97</v>
      </c>
      <c r="D52" s="36" t="s">
        <v>41</v>
      </c>
      <c r="E52" s="36">
        <v>1.33</v>
      </c>
      <c r="F52" s="26">
        <v>34.1598369924812</v>
      </c>
      <c r="G52" s="26">
        <f t="shared" si="11"/>
        <v>1.02479510977443</v>
      </c>
      <c r="H52" s="26">
        <f t="shared" si="12"/>
        <v>35.1846321022556</v>
      </c>
      <c r="I52" s="26">
        <f t="shared" si="13"/>
        <v>45.4325831999999</v>
      </c>
      <c r="J52" s="26">
        <f t="shared" si="14"/>
        <v>46.7955606959999</v>
      </c>
      <c r="K52" s="39"/>
    </row>
    <row r="53" ht="46.5" customHeight="1" spans="1:11">
      <c r="A53" s="23">
        <v>37</v>
      </c>
      <c r="B53" s="30" t="s">
        <v>45</v>
      </c>
      <c r="C53" s="30" t="s">
        <v>97</v>
      </c>
      <c r="D53" s="36" t="s">
        <v>41</v>
      </c>
      <c r="E53" s="36">
        <v>1.24</v>
      </c>
      <c r="F53" s="26">
        <v>38.7167399999999</v>
      </c>
      <c r="G53" s="26">
        <f t="shared" si="11"/>
        <v>1.1615022</v>
      </c>
      <c r="H53" s="26">
        <f t="shared" si="12"/>
        <v>39.8782421999999</v>
      </c>
      <c r="I53" s="26">
        <f t="shared" si="13"/>
        <v>48.0087575999999</v>
      </c>
      <c r="J53" s="26">
        <f t="shared" si="14"/>
        <v>49.4490203279999</v>
      </c>
      <c r="K53" s="39"/>
    </row>
    <row r="54" ht="55.5" customHeight="1" spans="1:11">
      <c r="A54" s="23">
        <v>38</v>
      </c>
      <c r="B54" s="30" t="s">
        <v>46</v>
      </c>
      <c r="C54" s="30" t="s">
        <v>98</v>
      </c>
      <c r="D54" s="36" t="s">
        <v>41</v>
      </c>
      <c r="E54" s="36">
        <v>2.88</v>
      </c>
      <c r="F54" s="26">
        <v>37.3006337500001</v>
      </c>
      <c r="G54" s="26">
        <f t="shared" si="11"/>
        <v>1.1190190125</v>
      </c>
      <c r="H54" s="26">
        <f t="shared" si="12"/>
        <v>38.4196527625001</v>
      </c>
      <c r="I54" s="26">
        <f t="shared" si="13"/>
        <v>107.4258252</v>
      </c>
      <c r="J54" s="26">
        <f t="shared" si="14"/>
        <v>110.648599956</v>
      </c>
      <c r="K54" s="39"/>
    </row>
    <row r="55" ht="55.5" customHeight="1" spans="1:11">
      <c r="A55" s="23">
        <v>39</v>
      </c>
      <c r="B55" s="30" t="s">
        <v>48</v>
      </c>
      <c r="C55" s="30" t="s">
        <v>99</v>
      </c>
      <c r="D55" s="36" t="s">
        <v>41</v>
      </c>
      <c r="E55" s="36">
        <v>2.1</v>
      </c>
      <c r="F55" s="26">
        <v>40.9335248571428</v>
      </c>
      <c r="G55" s="26">
        <f t="shared" ref="G55:G81" si="15">F55*$G$4</f>
        <v>1.22800574571429</v>
      </c>
      <c r="H55" s="26">
        <f t="shared" ref="H55:H81" si="16">F55+G55</f>
        <v>42.1615306028571</v>
      </c>
      <c r="I55" s="26">
        <f t="shared" ref="I55:I81" si="17">E55*F55</f>
        <v>85.9604022</v>
      </c>
      <c r="J55" s="26">
        <f t="shared" ref="J55:J81" si="18">E55*H55</f>
        <v>88.539214266</v>
      </c>
      <c r="K55" s="39"/>
    </row>
    <row r="56" ht="55.5" customHeight="1" spans="1:11">
      <c r="A56" s="23">
        <v>40</v>
      </c>
      <c r="B56" s="30" t="s">
        <v>50</v>
      </c>
      <c r="C56" s="30" t="s">
        <v>100</v>
      </c>
      <c r="D56" s="36" t="s">
        <v>41</v>
      </c>
      <c r="E56" s="36">
        <v>0.76</v>
      </c>
      <c r="F56" s="26">
        <v>141.619328052632</v>
      </c>
      <c r="G56" s="26">
        <f t="shared" si="15"/>
        <v>4.24857984157895</v>
      </c>
      <c r="H56" s="26">
        <f t="shared" si="16"/>
        <v>145.867907894211</v>
      </c>
      <c r="I56" s="26">
        <f t="shared" si="17"/>
        <v>107.63068932</v>
      </c>
      <c r="J56" s="26">
        <f t="shared" si="18"/>
        <v>110.8596099996</v>
      </c>
      <c r="K56" s="39"/>
    </row>
    <row r="57" ht="55.5" customHeight="1" spans="1:11">
      <c r="A57" s="23">
        <v>41</v>
      </c>
      <c r="B57" s="30" t="s">
        <v>52</v>
      </c>
      <c r="C57" s="30" t="s">
        <v>101</v>
      </c>
      <c r="D57" s="36" t="s">
        <v>41</v>
      </c>
      <c r="E57" s="36">
        <v>0.27</v>
      </c>
      <c r="F57" s="26">
        <v>48.4123486666666</v>
      </c>
      <c r="G57" s="26">
        <f t="shared" si="15"/>
        <v>1.45237046</v>
      </c>
      <c r="H57" s="26">
        <f t="shared" si="16"/>
        <v>49.8647191266666</v>
      </c>
      <c r="I57" s="26">
        <f t="shared" si="17"/>
        <v>13.07133414</v>
      </c>
      <c r="J57" s="26">
        <f t="shared" si="18"/>
        <v>13.4634741642</v>
      </c>
      <c r="K57" s="39"/>
    </row>
    <row r="58" ht="55.5" customHeight="1" spans="1:11">
      <c r="A58" s="23">
        <v>42</v>
      </c>
      <c r="B58" s="30" t="s">
        <v>102</v>
      </c>
      <c r="C58" s="30" t="s">
        <v>103</v>
      </c>
      <c r="D58" s="36" t="s">
        <v>41</v>
      </c>
      <c r="E58" s="36">
        <v>4.24</v>
      </c>
      <c r="F58" s="26">
        <v>40.8587866981132</v>
      </c>
      <c r="G58" s="26">
        <f t="shared" si="15"/>
        <v>1.2257636009434</v>
      </c>
      <c r="H58" s="26">
        <f t="shared" si="16"/>
        <v>42.0845502990566</v>
      </c>
      <c r="I58" s="26">
        <f t="shared" si="17"/>
        <v>173.2412556</v>
      </c>
      <c r="J58" s="26">
        <f t="shared" si="18"/>
        <v>178.438493268</v>
      </c>
      <c r="K58" s="39"/>
    </row>
    <row r="59" ht="26.25" customHeight="1" spans="1:11">
      <c r="A59" s="19" t="s">
        <v>54</v>
      </c>
      <c r="B59" s="20"/>
      <c r="C59" s="28"/>
      <c r="D59" s="36"/>
      <c r="E59" s="26"/>
      <c r="F59" s="26"/>
      <c r="G59" s="26"/>
      <c r="H59" s="26"/>
      <c r="I59" s="26"/>
      <c r="J59" s="26"/>
      <c r="K59" s="39"/>
    </row>
    <row r="60" ht="30.75" customHeight="1" spans="1:11">
      <c r="A60" s="23">
        <v>43</v>
      </c>
      <c r="B60" s="30" t="s">
        <v>55</v>
      </c>
      <c r="C60" s="30" t="s">
        <v>56</v>
      </c>
      <c r="D60" s="36" t="s">
        <v>41</v>
      </c>
      <c r="E60" s="36">
        <v>0.29</v>
      </c>
      <c r="F60" s="26">
        <v>487.6362</v>
      </c>
      <c r="G60" s="26">
        <f t="shared" si="15"/>
        <v>14.629086</v>
      </c>
      <c r="H60" s="26">
        <f t="shared" si="16"/>
        <v>502.265286</v>
      </c>
      <c r="I60" s="26">
        <f t="shared" si="17"/>
        <v>141.414498</v>
      </c>
      <c r="J60" s="26">
        <f t="shared" si="18"/>
        <v>145.65693294</v>
      </c>
      <c r="K60" s="39"/>
    </row>
    <row r="61" ht="30.75" customHeight="1" spans="1:11">
      <c r="A61" s="23">
        <v>44</v>
      </c>
      <c r="B61" s="30" t="s">
        <v>57</v>
      </c>
      <c r="C61" s="30" t="s">
        <v>104</v>
      </c>
      <c r="D61" s="36" t="s">
        <v>41</v>
      </c>
      <c r="E61" s="36">
        <v>10.21</v>
      </c>
      <c r="F61" s="26">
        <v>610.781744662096</v>
      </c>
      <c r="G61" s="26">
        <f t="shared" si="15"/>
        <v>18.3234523398629</v>
      </c>
      <c r="H61" s="26">
        <f t="shared" si="16"/>
        <v>629.105197001959</v>
      </c>
      <c r="I61" s="26">
        <f t="shared" si="17"/>
        <v>6236.081613</v>
      </c>
      <c r="J61" s="26">
        <f t="shared" si="18"/>
        <v>6423.16406139</v>
      </c>
      <c r="K61" s="39"/>
    </row>
    <row r="62" ht="26.25" customHeight="1" spans="1:11">
      <c r="A62" s="19" t="s">
        <v>61</v>
      </c>
      <c r="B62" s="20"/>
      <c r="C62" s="28"/>
      <c r="D62" s="36"/>
      <c r="E62" s="26"/>
      <c r="F62" s="26"/>
      <c r="G62" s="26"/>
      <c r="H62" s="26"/>
      <c r="I62" s="26"/>
      <c r="J62" s="26"/>
      <c r="K62" s="39"/>
    </row>
    <row r="63" ht="30.75" customHeight="1" spans="1:11">
      <c r="A63" s="23">
        <v>45</v>
      </c>
      <c r="B63" s="30" t="s">
        <v>105</v>
      </c>
      <c r="C63" s="30" t="s">
        <v>106</v>
      </c>
      <c r="D63" s="36" t="s">
        <v>37</v>
      </c>
      <c r="E63" s="36">
        <v>7.67</v>
      </c>
      <c r="F63" s="26">
        <v>41.5394260756193</v>
      </c>
      <c r="G63" s="26">
        <f t="shared" si="15"/>
        <v>1.24618278226858</v>
      </c>
      <c r="H63" s="26">
        <f t="shared" si="16"/>
        <v>42.7856088578879</v>
      </c>
      <c r="I63" s="26">
        <f t="shared" si="17"/>
        <v>318.607398</v>
      </c>
      <c r="J63" s="26">
        <f t="shared" si="18"/>
        <v>328.16561994</v>
      </c>
      <c r="K63" s="39"/>
    </row>
    <row r="64" ht="42.75" customHeight="1" spans="1:11">
      <c r="A64" s="23">
        <v>46</v>
      </c>
      <c r="B64" s="30" t="s">
        <v>62</v>
      </c>
      <c r="C64" s="30" t="s">
        <v>63</v>
      </c>
      <c r="D64" s="36" t="s">
        <v>37</v>
      </c>
      <c r="E64" s="36">
        <v>49.6</v>
      </c>
      <c r="F64" s="26">
        <v>50.84377875</v>
      </c>
      <c r="G64" s="26">
        <f t="shared" si="15"/>
        <v>1.5253133625</v>
      </c>
      <c r="H64" s="26">
        <f t="shared" si="16"/>
        <v>52.3690921125</v>
      </c>
      <c r="I64" s="26">
        <f t="shared" si="17"/>
        <v>2521.851426</v>
      </c>
      <c r="J64" s="26">
        <f t="shared" si="18"/>
        <v>2597.50696878</v>
      </c>
      <c r="K64" s="39"/>
    </row>
    <row r="65" ht="35.25" customHeight="1" spans="1:11">
      <c r="A65" s="23">
        <v>47</v>
      </c>
      <c r="B65" s="30" t="s">
        <v>66</v>
      </c>
      <c r="C65" s="30" t="s">
        <v>67</v>
      </c>
      <c r="D65" s="36" t="s">
        <v>37</v>
      </c>
      <c r="E65" s="36">
        <v>2.79</v>
      </c>
      <c r="F65" s="26">
        <v>211.5695</v>
      </c>
      <c r="G65" s="26">
        <f t="shared" si="15"/>
        <v>6.347085</v>
      </c>
      <c r="H65" s="26">
        <f t="shared" si="16"/>
        <v>217.916585</v>
      </c>
      <c r="I65" s="26">
        <f t="shared" si="17"/>
        <v>590.278905</v>
      </c>
      <c r="J65" s="26">
        <f t="shared" si="18"/>
        <v>607.98727215</v>
      </c>
      <c r="K65" s="39"/>
    </row>
    <row r="66" ht="70.5" customHeight="1" spans="1:11">
      <c r="A66" s="23">
        <v>48</v>
      </c>
      <c r="B66" s="30" t="s">
        <v>68</v>
      </c>
      <c r="C66" s="30" t="s">
        <v>107</v>
      </c>
      <c r="D66" s="36" t="s">
        <v>70</v>
      </c>
      <c r="E66" s="36">
        <v>0.007</v>
      </c>
      <c r="F66" s="26">
        <v>689.237614285714</v>
      </c>
      <c r="G66" s="26">
        <f t="shared" si="15"/>
        <v>20.6771284285714</v>
      </c>
      <c r="H66" s="26">
        <f t="shared" si="16"/>
        <v>709.914742714286</v>
      </c>
      <c r="I66" s="26">
        <f t="shared" si="17"/>
        <v>4.8246633</v>
      </c>
      <c r="J66" s="26">
        <f t="shared" si="18"/>
        <v>4.969403199</v>
      </c>
      <c r="K66" s="39"/>
    </row>
    <row r="67" ht="70.5" customHeight="1" spans="1:11">
      <c r="A67" s="23">
        <v>49</v>
      </c>
      <c r="B67" s="30" t="s">
        <v>68</v>
      </c>
      <c r="C67" s="30" t="s">
        <v>108</v>
      </c>
      <c r="D67" s="36" t="s">
        <v>70</v>
      </c>
      <c r="E67" s="36">
        <v>0.925</v>
      </c>
      <c r="F67" s="26">
        <v>762.163452972973</v>
      </c>
      <c r="G67" s="26">
        <f t="shared" si="15"/>
        <v>22.8649035891892</v>
      </c>
      <c r="H67" s="26">
        <f t="shared" si="16"/>
        <v>785.028356562162</v>
      </c>
      <c r="I67" s="26">
        <f t="shared" si="17"/>
        <v>705.001194</v>
      </c>
      <c r="J67" s="26">
        <f t="shared" si="18"/>
        <v>726.15122982</v>
      </c>
      <c r="K67" s="39"/>
    </row>
    <row r="68" ht="70.5" customHeight="1" spans="1:11">
      <c r="A68" s="23">
        <v>50</v>
      </c>
      <c r="B68" s="30" t="s">
        <v>68</v>
      </c>
      <c r="C68" s="30" t="s">
        <v>109</v>
      </c>
      <c r="D68" s="36" t="s">
        <v>70</v>
      </c>
      <c r="E68" s="36">
        <v>0.961</v>
      </c>
      <c r="F68" s="26">
        <v>646.451535483871</v>
      </c>
      <c r="G68" s="26">
        <f t="shared" si="15"/>
        <v>19.3935460645161</v>
      </c>
      <c r="H68" s="26">
        <f t="shared" si="16"/>
        <v>665.845081548387</v>
      </c>
      <c r="I68" s="26">
        <f t="shared" si="17"/>
        <v>621.2399256</v>
      </c>
      <c r="J68" s="26">
        <f t="shared" si="18"/>
        <v>639.877123368</v>
      </c>
      <c r="K68" s="39"/>
    </row>
    <row r="69" ht="70.5" customHeight="1" spans="1:11">
      <c r="A69" s="23">
        <v>51</v>
      </c>
      <c r="B69" s="30" t="s">
        <v>68</v>
      </c>
      <c r="C69" s="30" t="s">
        <v>110</v>
      </c>
      <c r="D69" s="36" t="s">
        <v>70</v>
      </c>
      <c r="E69" s="36">
        <v>0.354</v>
      </c>
      <c r="F69" s="26">
        <v>587.703727118644</v>
      </c>
      <c r="G69" s="26">
        <f t="shared" si="15"/>
        <v>17.6311118135593</v>
      </c>
      <c r="H69" s="26">
        <f t="shared" si="16"/>
        <v>605.334838932204</v>
      </c>
      <c r="I69" s="26">
        <f t="shared" si="17"/>
        <v>208.0471194</v>
      </c>
      <c r="J69" s="26">
        <f t="shared" si="18"/>
        <v>214.288532982</v>
      </c>
      <c r="K69" s="39"/>
    </row>
    <row r="70" ht="33" customHeight="1" spans="1:11">
      <c r="A70" s="23">
        <v>52</v>
      </c>
      <c r="B70" s="30" t="s">
        <v>75</v>
      </c>
      <c r="C70" s="30" t="s">
        <v>76</v>
      </c>
      <c r="D70" s="36" t="s">
        <v>77</v>
      </c>
      <c r="E70" s="36">
        <v>32</v>
      </c>
      <c r="F70" s="26">
        <v>2.726667</v>
      </c>
      <c r="G70" s="26">
        <f t="shared" si="15"/>
        <v>0.08180001</v>
      </c>
      <c r="H70" s="26">
        <f t="shared" si="16"/>
        <v>2.80846701</v>
      </c>
      <c r="I70" s="26">
        <f t="shared" si="17"/>
        <v>87.253344</v>
      </c>
      <c r="J70" s="26">
        <f t="shared" si="18"/>
        <v>89.87094432</v>
      </c>
      <c r="K70" s="39"/>
    </row>
    <row r="71" ht="48.75" customHeight="1" spans="1:11">
      <c r="A71" s="23">
        <v>53</v>
      </c>
      <c r="B71" s="30" t="s">
        <v>111</v>
      </c>
      <c r="C71" s="30" t="s">
        <v>112</v>
      </c>
      <c r="D71" s="36" t="s">
        <v>37</v>
      </c>
      <c r="E71" s="36">
        <v>0.54</v>
      </c>
      <c r="F71" s="26">
        <v>54.6442166666667</v>
      </c>
      <c r="G71" s="26">
        <f t="shared" si="15"/>
        <v>1.6393265</v>
      </c>
      <c r="H71" s="26">
        <f t="shared" si="16"/>
        <v>56.2835431666667</v>
      </c>
      <c r="I71" s="26">
        <f t="shared" si="17"/>
        <v>29.507877</v>
      </c>
      <c r="J71" s="26">
        <f t="shared" si="18"/>
        <v>30.39311331</v>
      </c>
      <c r="K71" s="39"/>
    </row>
    <row r="72" ht="78" customHeight="1" spans="1:11">
      <c r="A72" s="23">
        <v>54</v>
      </c>
      <c r="B72" s="30" t="s">
        <v>113</v>
      </c>
      <c r="C72" s="30" t="s">
        <v>114</v>
      </c>
      <c r="D72" s="36" t="s">
        <v>37</v>
      </c>
      <c r="E72" s="36">
        <v>16.8</v>
      </c>
      <c r="F72" s="26">
        <v>317.846747678571</v>
      </c>
      <c r="G72" s="26">
        <f t="shared" si="15"/>
        <v>9.53540243035714</v>
      </c>
      <c r="H72" s="26">
        <f t="shared" si="16"/>
        <v>327.382150108929</v>
      </c>
      <c r="I72" s="26">
        <f t="shared" si="17"/>
        <v>5339.825361</v>
      </c>
      <c r="J72" s="26">
        <f t="shared" si="18"/>
        <v>5500.02012183</v>
      </c>
      <c r="K72" s="39"/>
    </row>
    <row r="73" ht="27" customHeight="1" spans="1:11">
      <c r="A73" s="19" t="s">
        <v>82</v>
      </c>
      <c r="B73" s="20"/>
      <c r="C73" s="28" t="s">
        <v>83</v>
      </c>
      <c r="D73" s="36"/>
      <c r="E73" s="26"/>
      <c r="F73" s="26"/>
      <c r="G73" s="26"/>
      <c r="H73" s="26"/>
      <c r="I73" s="26"/>
      <c r="J73" s="26"/>
      <c r="K73" s="24" t="s">
        <v>84</v>
      </c>
    </row>
    <row r="74" ht="42" customHeight="1" spans="1:11">
      <c r="A74" s="23">
        <v>55</v>
      </c>
      <c r="B74" s="41" t="s">
        <v>85</v>
      </c>
      <c r="C74" s="30" t="s">
        <v>86</v>
      </c>
      <c r="D74" s="42" t="s">
        <v>37</v>
      </c>
      <c r="E74" s="36">
        <v>112.1</v>
      </c>
      <c r="F74" s="26">
        <v>14.6637646297948</v>
      </c>
      <c r="G74" s="26">
        <f t="shared" si="15"/>
        <v>0.439912938893845</v>
      </c>
      <c r="H74" s="26">
        <f t="shared" si="16"/>
        <v>15.1036775686887</v>
      </c>
      <c r="I74" s="26">
        <f t="shared" si="17"/>
        <v>1643.808015</v>
      </c>
      <c r="J74" s="26">
        <f t="shared" si="18"/>
        <v>1693.12225545</v>
      </c>
      <c r="K74" s="39"/>
    </row>
    <row r="75" ht="42" customHeight="1" spans="1:11">
      <c r="A75" s="23">
        <v>56</v>
      </c>
      <c r="B75" s="30" t="s">
        <v>87</v>
      </c>
      <c r="C75" s="31" t="s">
        <v>88</v>
      </c>
      <c r="D75" s="36" t="s">
        <v>37</v>
      </c>
      <c r="E75" s="32">
        <v>10.24</v>
      </c>
      <c r="F75" s="26">
        <v>27.4613557333243</v>
      </c>
      <c r="G75" s="26">
        <f t="shared" si="15"/>
        <v>0.823840671999728</v>
      </c>
      <c r="H75" s="26">
        <f t="shared" si="16"/>
        <v>28.285196405324</v>
      </c>
      <c r="I75" s="26">
        <f t="shared" si="17"/>
        <v>281.204282709241</v>
      </c>
      <c r="J75" s="26">
        <f t="shared" si="18"/>
        <v>289.640411190518</v>
      </c>
      <c r="K75" s="39"/>
    </row>
    <row r="76" ht="42" customHeight="1" spans="1:11">
      <c r="A76" s="23">
        <v>57</v>
      </c>
      <c r="B76" s="30" t="s">
        <v>89</v>
      </c>
      <c r="C76" s="30" t="s">
        <v>90</v>
      </c>
      <c r="D76" s="36" t="s">
        <v>37</v>
      </c>
      <c r="E76" s="36">
        <v>12.8</v>
      </c>
      <c r="F76" s="26">
        <v>29.7591997333243</v>
      </c>
      <c r="G76" s="26">
        <f t="shared" si="15"/>
        <v>0.892775991999728</v>
      </c>
      <c r="H76" s="26">
        <f t="shared" si="16"/>
        <v>30.651975725324</v>
      </c>
      <c r="I76" s="26">
        <f t="shared" si="17"/>
        <v>380.917756586551</v>
      </c>
      <c r="J76" s="26">
        <f t="shared" si="18"/>
        <v>392.345289284147</v>
      </c>
      <c r="K76" s="39"/>
    </row>
    <row r="77" ht="42" customHeight="1" spans="1:11">
      <c r="A77" s="23">
        <v>58</v>
      </c>
      <c r="B77" s="30" t="s">
        <v>46</v>
      </c>
      <c r="C77" s="30" t="s">
        <v>91</v>
      </c>
      <c r="D77" s="36" t="s">
        <v>37</v>
      </c>
      <c r="E77" s="36">
        <v>26.8</v>
      </c>
      <c r="F77" s="26">
        <v>32.1379537333243</v>
      </c>
      <c r="G77" s="26">
        <f t="shared" si="15"/>
        <v>0.964138611999728</v>
      </c>
      <c r="H77" s="26">
        <f t="shared" si="16"/>
        <v>33.102092345324</v>
      </c>
      <c r="I77" s="26">
        <f t="shared" si="17"/>
        <v>861.297160053091</v>
      </c>
      <c r="J77" s="26">
        <f t="shared" si="18"/>
        <v>887.136074854683</v>
      </c>
      <c r="K77" s="39"/>
    </row>
    <row r="78" ht="51.75" customHeight="1" spans="1:11">
      <c r="A78" s="23">
        <v>59</v>
      </c>
      <c r="B78" s="30" t="s">
        <v>102</v>
      </c>
      <c r="C78" s="30" t="s">
        <v>115</v>
      </c>
      <c r="D78" s="36" t="s">
        <v>37</v>
      </c>
      <c r="E78" s="36">
        <v>22.11</v>
      </c>
      <c r="F78" s="26">
        <v>32.4454117333243</v>
      </c>
      <c r="G78" s="26">
        <f t="shared" si="15"/>
        <v>0.973362351999728</v>
      </c>
      <c r="H78" s="26">
        <f t="shared" si="16"/>
        <v>33.418774085324</v>
      </c>
      <c r="I78" s="26">
        <f t="shared" si="17"/>
        <v>717.3680534238</v>
      </c>
      <c r="J78" s="26">
        <f t="shared" si="18"/>
        <v>738.889095026513</v>
      </c>
      <c r="K78" s="39"/>
    </row>
    <row r="79" ht="42" customHeight="1" spans="1:11">
      <c r="A79" s="23">
        <v>60</v>
      </c>
      <c r="B79" s="30" t="s">
        <v>48</v>
      </c>
      <c r="C79" s="30" t="s">
        <v>91</v>
      </c>
      <c r="D79" s="36" t="s">
        <v>37</v>
      </c>
      <c r="E79" s="36">
        <v>25.57</v>
      </c>
      <c r="F79" s="26">
        <v>32.7205057333243</v>
      </c>
      <c r="G79" s="26">
        <f t="shared" si="15"/>
        <v>0.981615171999728</v>
      </c>
      <c r="H79" s="26">
        <f t="shared" si="16"/>
        <v>33.702120905324</v>
      </c>
      <c r="I79" s="26">
        <f t="shared" si="17"/>
        <v>836.663331601102</v>
      </c>
      <c r="J79" s="26">
        <f t="shared" si="18"/>
        <v>861.763231549135</v>
      </c>
      <c r="K79" s="39"/>
    </row>
    <row r="80" ht="42" customHeight="1" spans="1:11">
      <c r="A80" s="23">
        <v>61</v>
      </c>
      <c r="B80" s="30" t="s">
        <v>44</v>
      </c>
      <c r="C80" s="30" t="s">
        <v>91</v>
      </c>
      <c r="D80" s="36" t="s">
        <v>37</v>
      </c>
      <c r="E80" s="36">
        <v>16.2</v>
      </c>
      <c r="F80" s="26">
        <v>29.8643827333243</v>
      </c>
      <c r="G80" s="26">
        <f t="shared" si="15"/>
        <v>0.895931481999728</v>
      </c>
      <c r="H80" s="26">
        <f t="shared" si="16"/>
        <v>30.760314215324</v>
      </c>
      <c r="I80" s="26">
        <f t="shared" si="17"/>
        <v>483.803000279853</v>
      </c>
      <c r="J80" s="26">
        <f t="shared" si="18"/>
        <v>498.317090288249</v>
      </c>
      <c r="K80" s="39"/>
    </row>
    <row r="81" ht="42" customHeight="1" spans="1:11">
      <c r="A81" s="23">
        <v>62</v>
      </c>
      <c r="B81" s="31" t="s">
        <v>93</v>
      </c>
      <c r="C81" s="31" t="s">
        <v>91</v>
      </c>
      <c r="D81" s="32" t="s">
        <v>37</v>
      </c>
      <c r="E81" s="32">
        <v>15.19</v>
      </c>
      <c r="F81" s="26">
        <v>34.0555207333243</v>
      </c>
      <c r="G81" s="26">
        <f t="shared" si="15"/>
        <v>1.02166562199973</v>
      </c>
      <c r="H81" s="26">
        <f t="shared" si="16"/>
        <v>35.077186355324</v>
      </c>
      <c r="I81" s="26">
        <f t="shared" si="17"/>
        <v>517.303359939196</v>
      </c>
      <c r="J81" s="26">
        <f t="shared" si="18"/>
        <v>532.822460737371</v>
      </c>
      <c r="K81" s="39"/>
    </row>
    <row r="82" ht="42" customHeight="1" spans="1:11">
      <c r="A82" s="23">
        <v>63</v>
      </c>
      <c r="B82" s="33" t="s">
        <v>45</v>
      </c>
      <c r="C82" s="33" t="s">
        <v>94</v>
      </c>
      <c r="D82" s="34" t="s">
        <v>37</v>
      </c>
      <c r="E82" s="34">
        <v>18.16</v>
      </c>
      <c r="F82" s="26">
        <v>33.5862427333243</v>
      </c>
      <c r="G82" s="26">
        <f t="shared" si="4"/>
        <v>1.00758728199973</v>
      </c>
      <c r="H82" s="26">
        <f t="shared" si="8"/>
        <v>34.593830015324</v>
      </c>
      <c r="I82" s="26">
        <f t="shared" si="9"/>
        <v>609.926168037169</v>
      </c>
      <c r="J82" s="26">
        <f t="shared" si="10"/>
        <v>628.223953078284</v>
      </c>
      <c r="K82" s="39"/>
    </row>
    <row r="83" ht="25.5" customHeight="1" spans="1:11">
      <c r="A83" s="18" t="s">
        <v>116</v>
      </c>
      <c r="B83" s="19" t="s">
        <v>117</v>
      </c>
      <c r="C83" s="20"/>
      <c r="D83" s="36"/>
      <c r="E83" s="26"/>
      <c r="F83" s="26"/>
      <c r="G83" s="26"/>
      <c r="H83" s="26"/>
      <c r="I83" s="26"/>
      <c r="J83" s="26"/>
      <c r="K83" s="39"/>
    </row>
    <row r="84" ht="51" customHeight="1" spans="1:11">
      <c r="A84" s="23">
        <v>64</v>
      </c>
      <c r="B84" s="41" t="s">
        <v>118</v>
      </c>
      <c r="C84" s="30" t="s">
        <v>119</v>
      </c>
      <c r="D84" s="42" t="s">
        <v>37</v>
      </c>
      <c r="E84" s="36">
        <v>5203.2</v>
      </c>
      <c r="F84" s="26">
        <v>1.10446379612547</v>
      </c>
      <c r="G84" s="26">
        <f t="shared" si="4"/>
        <v>0.033133913883764</v>
      </c>
      <c r="H84" s="26">
        <f t="shared" si="8"/>
        <v>1.13759771000923</v>
      </c>
      <c r="I84" s="26">
        <f t="shared" si="9"/>
        <v>5746.74602400002</v>
      </c>
      <c r="J84" s="26">
        <f t="shared" si="10"/>
        <v>5919.14840472002</v>
      </c>
      <c r="K84" s="39"/>
    </row>
    <row r="85" ht="45" customHeight="1" spans="1:11">
      <c r="A85" s="23">
        <v>65</v>
      </c>
      <c r="B85" s="41" t="s">
        <v>120</v>
      </c>
      <c r="C85" s="30" t="s">
        <v>121</v>
      </c>
      <c r="D85" s="42" t="s">
        <v>37</v>
      </c>
      <c r="E85" s="36">
        <v>5200</v>
      </c>
      <c r="F85" s="26">
        <v>13.1869451942308</v>
      </c>
      <c r="G85" s="26">
        <f t="shared" si="4"/>
        <v>0.395608355826923</v>
      </c>
      <c r="H85" s="26">
        <f t="shared" si="8"/>
        <v>13.5825535500577</v>
      </c>
      <c r="I85" s="26">
        <f t="shared" si="9"/>
        <v>68572.11501</v>
      </c>
      <c r="J85" s="26">
        <f t="shared" si="10"/>
        <v>70629.2784603</v>
      </c>
      <c r="K85" s="39"/>
    </row>
    <row r="86" ht="27" customHeight="1" spans="1:11">
      <c r="A86" s="23">
        <v>66</v>
      </c>
      <c r="B86" s="41" t="s">
        <v>122</v>
      </c>
      <c r="C86" s="30" t="s">
        <v>123</v>
      </c>
      <c r="D86" s="42" t="s">
        <v>124</v>
      </c>
      <c r="E86" s="36">
        <v>1096.3</v>
      </c>
      <c r="F86" s="26">
        <v>5.17015121408374</v>
      </c>
      <c r="G86" s="26">
        <f t="shared" si="4"/>
        <v>0.155104536422512</v>
      </c>
      <c r="H86" s="26">
        <f t="shared" si="8"/>
        <v>5.32525575050625</v>
      </c>
      <c r="I86" s="26">
        <f t="shared" si="9"/>
        <v>5668.036776</v>
      </c>
      <c r="J86" s="26">
        <f t="shared" si="10"/>
        <v>5838.07787928</v>
      </c>
      <c r="K86" s="39"/>
    </row>
    <row r="87" ht="27" customHeight="1" spans="1:11">
      <c r="A87" s="23">
        <v>67</v>
      </c>
      <c r="B87" s="41" t="s">
        <v>125</v>
      </c>
      <c r="C87" s="30" t="s">
        <v>126</v>
      </c>
      <c r="D87" s="42" t="s">
        <v>70</v>
      </c>
      <c r="E87" s="36">
        <v>1.139</v>
      </c>
      <c r="F87" s="26">
        <v>4246.16248287972</v>
      </c>
      <c r="G87" s="26">
        <f t="shared" si="4"/>
        <v>127.384874486392</v>
      </c>
      <c r="H87" s="26">
        <f t="shared" si="8"/>
        <v>4373.54735736611</v>
      </c>
      <c r="I87" s="26">
        <f t="shared" si="9"/>
        <v>4836.379068</v>
      </c>
      <c r="J87" s="26">
        <f t="shared" si="10"/>
        <v>4981.47044004</v>
      </c>
      <c r="K87" s="39"/>
    </row>
    <row r="88" ht="27" customHeight="1" spans="1:11">
      <c r="A88" s="23">
        <v>68</v>
      </c>
      <c r="B88" s="41" t="s">
        <v>127</v>
      </c>
      <c r="C88" s="30" t="s">
        <v>128</v>
      </c>
      <c r="D88" s="42" t="s">
        <v>70</v>
      </c>
      <c r="E88" s="36">
        <v>0.377</v>
      </c>
      <c r="F88" s="26">
        <v>9664.34538461539</v>
      </c>
      <c r="G88" s="26">
        <f t="shared" si="4"/>
        <v>289.930361538462</v>
      </c>
      <c r="H88" s="26">
        <f t="shared" si="8"/>
        <v>9954.27574615385</v>
      </c>
      <c r="I88" s="26">
        <f t="shared" si="9"/>
        <v>3643.45821</v>
      </c>
      <c r="J88" s="26">
        <f t="shared" si="10"/>
        <v>3752.7619563</v>
      </c>
      <c r="K88" s="39"/>
    </row>
    <row r="89" ht="27" customHeight="1" spans="1:11">
      <c r="A89" s="23">
        <v>69</v>
      </c>
      <c r="B89" s="41" t="s">
        <v>129</v>
      </c>
      <c r="C89" s="30" t="s">
        <v>130</v>
      </c>
      <c r="D89" s="42" t="s">
        <v>124</v>
      </c>
      <c r="E89" s="36">
        <v>447</v>
      </c>
      <c r="F89" s="26">
        <v>32.04036</v>
      </c>
      <c r="G89" s="26">
        <f t="shared" si="4"/>
        <v>0.9612108</v>
      </c>
      <c r="H89" s="26">
        <f t="shared" si="8"/>
        <v>33.0015708</v>
      </c>
      <c r="I89" s="26">
        <f t="shared" si="9"/>
        <v>14322.04092</v>
      </c>
      <c r="J89" s="26">
        <f t="shared" si="10"/>
        <v>14751.7021476</v>
      </c>
      <c r="K89" s="39"/>
    </row>
    <row r="90" ht="27" customHeight="1" spans="1:11">
      <c r="A90" s="23">
        <v>70</v>
      </c>
      <c r="B90" s="41" t="s">
        <v>131</v>
      </c>
      <c r="C90" s="30" t="s">
        <v>132</v>
      </c>
      <c r="D90" s="42" t="s">
        <v>37</v>
      </c>
      <c r="E90" s="36">
        <v>1233.4</v>
      </c>
      <c r="F90" s="26">
        <v>5.22678337603373</v>
      </c>
      <c r="G90" s="26">
        <f t="shared" si="4"/>
        <v>0.156803501281012</v>
      </c>
      <c r="H90" s="26">
        <f t="shared" si="8"/>
        <v>5.38358687731474</v>
      </c>
      <c r="I90" s="26">
        <f t="shared" si="9"/>
        <v>6446.714616</v>
      </c>
      <c r="J90" s="26">
        <f t="shared" si="10"/>
        <v>6640.11605448</v>
      </c>
      <c r="K90" s="39"/>
    </row>
    <row r="91" ht="27" customHeight="1" spans="1:11">
      <c r="A91" s="23">
        <v>71</v>
      </c>
      <c r="B91" s="41" t="s">
        <v>133</v>
      </c>
      <c r="C91" s="30" t="s">
        <v>134</v>
      </c>
      <c r="D91" s="42" t="s">
        <v>37</v>
      </c>
      <c r="E91" s="36">
        <v>5200</v>
      </c>
      <c r="F91" s="26">
        <v>1.197468</v>
      </c>
      <c r="G91" s="26">
        <f t="shared" si="4"/>
        <v>0.03592404</v>
      </c>
      <c r="H91" s="26">
        <f t="shared" si="8"/>
        <v>1.23339204</v>
      </c>
      <c r="I91" s="26">
        <f t="shared" si="9"/>
        <v>6226.8336</v>
      </c>
      <c r="J91" s="26">
        <f t="shared" si="10"/>
        <v>6413.638608</v>
      </c>
      <c r="K91" s="39"/>
    </row>
    <row r="92" ht="27" customHeight="1" spans="1:11">
      <c r="A92" s="23">
        <v>72</v>
      </c>
      <c r="B92" s="30" t="s">
        <v>135</v>
      </c>
      <c r="C92" s="30" t="s">
        <v>136</v>
      </c>
      <c r="D92" s="36" t="s">
        <v>137</v>
      </c>
      <c r="E92" s="36">
        <v>72</v>
      </c>
      <c r="F92" s="26">
        <v>48.546</v>
      </c>
      <c r="G92" s="26">
        <f t="shared" si="4"/>
        <v>1.45638</v>
      </c>
      <c r="H92" s="26">
        <f t="shared" si="8"/>
        <v>50.00238</v>
      </c>
      <c r="I92" s="26">
        <f t="shared" si="9"/>
        <v>3495.312</v>
      </c>
      <c r="J92" s="26">
        <f t="shared" si="10"/>
        <v>3600.17136</v>
      </c>
      <c r="K92" s="39"/>
    </row>
    <row r="93" ht="48.75" customHeight="1" spans="1:11">
      <c r="A93" s="23">
        <v>73</v>
      </c>
      <c r="B93" s="30" t="s">
        <v>138</v>
      </c>
      <c r="C93" s="30" t="s">
        <v>139</v>
      </c>
      <c r="D93" s="36" t="s">
        <v>140</v>
      </c>
      <c r="E93" s="26">
        <v>1</v>
      </c>
      <c r="F93" s="26">
        <v>210</v>
      </c>
      <c r="G93" s="26">
        <f t="shared" si="4"/>
        <v>6.3</v>
      </c>
      <c r="H93" s="26">
        <f t="shared" si="8"/>
        <v>216.3</v>
      </c>
      <c r="I93" s="26"/>
      <c r="J93" s="26"/>
      <c r="K93" s="39"/>
    </row>
    <row r="94" ht="48.75" customHeight="1" spans="1:11">
      <c r="A94" s="23">
        <v>74</v>
      </c>
      <c r="B94" s="30" t="s">
        <v>138</v>
      </c>
      <c r="C94" s="30" t="s">
        <v>141</v>
      </c>
      <c r="D94" s="36" t="s">
        <v>140</v>
      </c>
      <c r="E94" s="26">
        <v>1</v>
      </c>
      <c r="F94" s="26">
        <v>150</v>
      </c>
      <c r="G94" s="26">
        <f t="shared" si="4"/>
        <v>4.5</v>
      </c>
      <c r="H94" s="26">
        <f t="shared" si="8"/>
        <v>154.5</v>
      </c>
      <c r="I94" s="26"/>
      <c r="J94" s="26"/>
      <c r="K94" s="39"/>
    </row>
    <row r="95" ht="42" customHeight="1" spans="1:11">
      <c r="A95" s="23"/>
      <c r="B95" s="21" t="s">
        <v>142</v>
      </c>
      <c r="C95" s="21"/>
      <c r="D95" s="21"/>
      <c r="E95" s="21"/>
      <c r="F95" s="21"/>
      <c r="G95" s="21"/>
      <c r="H95" s="21"/>
      <c r="I95" s="13">
        <f>SUM(I5:I94)</f>
        <v>245037.99227349</v>
      </c>
      <c r="J95" s="13">
        <f>SUM(J5:J94)</f>
        <v>252389.132041695</v>
      </c>
      <c r="K95" s="22"/>
    </row>
  </sheetData>
  <sheetProtection selectLockedCells="1"/>
  <protectedRanges>
    <protectedRange sqref="G4:G94" name="区域4"/>
  </protectedRanges>
  <mergeCells count="29">
    <mergeCell ref="A1:K1"/>
    <mergeCell ref="A2:K2"/>
    <mergeCell ref="B5:C5"/>
    <mergeCell ref="B7:C7"/>
    <mergeCell ref="A8:C8"/>
    <mergeCell ref="A10:C10"/>
    <mergeCell ref="A19:C19"/>
    <mergeCell ref="A23:C23"/>
    <mergeCell ref="A34:C34"/>
    <mergeCell ref="A36:C36"/>
    <mergeCell ref="B46:C46"/>
    <mergeCell ref="A47:C47"/>
    <mergeCell ref="A49:C49"/>
    <mergeCell ref="A59:C59"/>
    <mergeCell ref="A62:C62"/>
    <mergeCell ref="A73:C73"/>
    <mergeCell ref="B83:C83"/>
    <mergeCell ref="B95:F95"/>
    <mergeCell ref="A3:A4"/>
    <mergeCell ref="B3:B4"/>
    <mergeCell ref="C3:C4"/>
    <mergeCell ref="D3:D4"/>
    <mergeCell ref="E3:E4"/>
    <mergeCell ref="F3:F4"/>
    <mergeCell ref="H3:H4"/>
    <mergeCell ref="I3:I4"/>
    <mergeCell ref="J3:J4"/>
    <mergeCell ref="K3:K4"/>
    <mergeCell ref="K5:K33"/>
  </mergeCells>
  <printOptions horizontalCentered="1"/>
  <pageMargins left="0.748031496062992" right="0.748031496062992" top="0.669291338582677" bottom="1.45669291338583" header="0.118110236220472" footer="0.433070866141732"/>
  <pageSetup paperSize="9" scale="85" orientation="landscape"/>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劳务分包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才凤英</cp:lastModifiedBy>
  <dcterms:created xsi:type="dcterms:W3CDTF">2006-09-16T00:00:00Z</dcterms:created>
  <cp:lastPrinted>2020-08-27T00:45:00Z</cp:lastPrinted>
  <dcterms:modified xsi:type="dcterms:W3CDTF">2020-08-28T09:38:24Z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