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29"/>
  <workbookPr codeName="ThisWorkbook" defaultThemeVersion="124226"/>
  <mc:AlternateContent xmlns:mc="http://schemas.openxmlformats.org/markup-compatibility/2006">
    <mc:Choice Requires="x15">
      <x15ac:absPath xmlns:x15ac="http://schemas.microsoft.com/office/spreadsheetml/2010/11/ac" url="D:\分包分供招采\202007临漳公园公交首末站分包分供招采\0810临漳公园劳务分包招标\"/>
    </mc:Choice>
  </mc:AlternateContent>
  <xr:revisionPtr revIDLastSave="0" documentId="13_ncr:1_{0826FE75-EE84-4E60-899B-D44B43C0D23C}" xr6:coauthVersionLast="45" xr6:coauthVersionMax="45" xr10:uidLastSave="{00000000-0000-0000-0000-000000000000}"/>
  <bookViews>
    <workbookView xWindow="375" yWindow="765" windowWidth="19500" windowHeight="14235" activeTab="2" xr2:uid="{00000000-000D-0000-FFFF-FFFF00000000}"/>
  </bookViews>
  <sheets>
    <sheet name="封面" sheetId="1" r:id="rId1"/>
    <sheet name="汇总表" sheetId="6" r:id="rId2"/>
    <sheet name="劳务分包" sheetId="4" r:id="rId3"/>
  </sheets>
  <definedNames>
    <definedName name="_GoBack" localSheetId="2">劳务分包!#REF!</definedName>
    <definedName name="_xlnm.Print_Titles" localSheetId="2">劳务分包!$1:$4</definedName>
  </definedNames>
  <calcPr calcId="191029"/>
</workbook>
</file>

<file path=xl/calcChain.xml><?xml version="1.0" encoding="utf-8"?>
<calcChain xmlns="http://schemas.openxmlformats.org/spreadsheetml/2006/main">
  <c r="A1" i="6" l="1"/>
  <c r="I51" i="4"/>
  <c r="G51" i="4"/>
  <c r="H51" i="4" s="1"/>
  <c r="J51" i="4" s="1"/>
  <c r="I50" i="4"/>
  <c r="G50" i="4"/>
  <c r="H50" i="4" s="1"/>
  <c r="J50" i="4" s="1"/>
  <c r="I49" i="4"/>
  <c r="G49" i="4"/>
  <c r="H49" i="4" s="1"/>
  <c r="J49" i="4" s="1"/>
  <c r="I48" i="4"/>
  <c r="G48" i="4"/>
  <c r="H48" i="4" s="1"/>
  <c r="J48" i="4" s="1"/>
  <c r="I47" i="4"/>
  <c r="G47" i="4"/>
  <c r="H47" i="4" s="1"/>
  <c r="J47" i="4" s="1"/>
  <c r="I45" i="4"/>
  <c r="G45" i="4"/>
  <c r="H45" i="4" s="1"/>
  <c r="J45" i="4" s="1"/>
  <c r="I42" i="4"/>
  <c r="G42" i="4"/>
  <c r="H42" i="4" s="1"/>
  <c r="J42" i="4" s="1"/>
  <c r="I41" i="4"/>
  <c r="G41" i="4"/>
  <c r="H41" i="4" s="1"/>
  <c r="J41" i="4" s="1"/>
  <c r="I40" i="4"/>
  <c r="G40" i="4"/>
  <c r="H40" i="4" s="1"/>
  <c r="J40" i="4" s="1"/>
  <c r="I39" i="4"/>
  <c r="G39" i="4"/>
  <c r="H39" i="4" s="1"/>
  <c r="J39" i="4" s="1"/>
  <c r="I38" i="4"/>
  <c r="G38" i="4"/>
  <c r="H38" i="4" s="1"/>
  <c r="J38" i="4" s="1"/>
  <c r="I37" i="4"/>
  <c r="G37" i="4"/>
  <c r="H37" i="4" s="1"/>
  <c r="J37" i="4" s="1"/>
  <c r="I36" i="4"/>
  <c r="G36" i="4"/>
  <c r="H36" i="4" s="1"/>
  <c r="J36" i="4" s="1"/>
  <c r="I35" i="4"/>
  <c r="G35" i="4"/>
  <c r="H35" i="4" s="1"/>
  <c r="J35" i="4" s="1"/>
  <c r="I34" i="4"/>
  <c r="G34" i="4"/>
  <c r="H34" i="4" s="1"/>
  <c r="J34" i="4" s="1"/>
  <c r="I32" i="4"/>
  <c r="G32" i="4"/>
  <c r="H32" i="4" s="1"/>
  <c r="J32" i="4" s="1"/>
  <c r="I30" i="4"/>
  <c r="G30" i="4"/>
  <c r="H30" i="4" s="1"/>
  <c r="J30" i="4" s="1"/>
  <c r="I29" i="4"/>
  <c r="G29" i="4"/>
  <c r="H29" i="4" s="1"/>
  <c r="J29" i="4" s="1"/>
  <c r="I28" i="4"/>
  <c r="G28" i="4"/>
  <c r="H28" i="4" s="1"/>
  <c r="J28" i="4" s="1"/>
  <c r="I27" i="4"/>
  <c r="G27" i="4"/>
  <c r="H27" i="4" s="1"/>
  <c r="J27" i="4" s="1"/>
  <c r="I26" i="4"/>
  <c r="G26" i="4"/>
  <c r="H26" i="4" s="1"/>
  <c r="J26" i="4" s="1"/>
  <c r="I25" i="4"/>
  <c r="G25" i="4"/>
  <c r="H25" i="4" s="1"/>
  <c r="J25" i="4" s="1"/>
  <c r="I24" i="4"/>
  <c r="G24" i="4"/>
  <c r="H24" i="4" s="1"/>
  <c r="J24" i="4" s="1"/>
  <c r="I23" i="4"/>
  <c r="G23" i="4"/>
  <c r="H23" i="4" s="1"/>
  <c r="J23" i="4" s="1"/>
  <c r="I22" i="4"/>
  <c r="G22" i="4"/>
  <c r="H22" i="4" s="1"/>
  <c r="J22" i="4" s="1"/>
  <c r="I21" i="4"/>
  <c r="G21" i="4"/>
  <c r="H21" i="4" s="1"/>
  <c r="J21" i="4" s="1"/>
  <c r="I20" i="4"/>
  <c r="G20" i="4"/>
  <c r="H20" i="4" s="1"/>
  <c r="J20" i="4" s="1"/>
  <c r="I19" i="4"/>
  <c r="G19" i="4"/>
  <c r="H19" i="4" s="1"/>
  <c r="J19" i="4" s="1"/>
  <c r="I18" i="4"/>
  <c r="G18" i="4"/>
  <c r="H18" i="4" s="1"/>
  <c r="J18" i="4" s="1"/>
  <c r="I16" i="4"/>
  <c r="G16" i="4"/>
  <c r="H16" i="4" s="1"/>
  <c r="J16" i="4" s="1"/>
  <c r="I15" i="4"/>
  <c r="G15" i="4"/>
  <c r="H15" i="4" s="1"/>
  <c r="J15" i="4" s="1"/>
  <c r="I14" i="4"/>
  <c r="G14" i="4"/>
  <c r="H14" i="4" s="1"/>
  <c r="J14" i="4" s="1"/>
  <c r="I13" i="4"/>
  <c r="G13" i="4"/>
  <c r="H13" i="4" s="1"/>
  <c r="J13" i="4" s="1"/>
  <c r="I12" i="4"/>
  <c r="G12" i="4"/>
  <c r="H12" i="4" s="1"/>
  <c r="J12" i="4" s="1"/>
  <c r="I11" i="4"/>
  <c r="G11" i="4"/>
  <c r="H11" i="4" s="1"/>
  <c r="J11" i="4" s="1"/>
  <c r="I77" i="4"/>
  <c r="G77" i="4"/>
  <c r="H77" i="4" s="1"/>
  <c r="J77" i="4" s="1"/>
  <c r="I76" i="4"/>
  <c r="G76" i="4"/>
  <c r="H76" i="4" s="1"/>
  <c r="J76" i="4" s="1"/>
  <c r="I75" i="4"/>
  <c r="G75" i="4"/>
  <c r="H75" i="4" s="1"/>
  <c r="J75" i="4" s="1"/>
  <c r="I74" i="4"/>
  <c r="G74" i="4"/>
  <c r="H74" i="4" s="1"/>
  <c r="J74" i="4" s="1"/>
  <c r="I73" i="4"/>
  <c r="G73" i="4"/>
  <c r="H73" i="4" s="1"/>
  <c r="J73" i="4" s="1"/>
  <c r="I72" i="4"/>
  <c r="G72" i="4"/>
  <c r="H72" i="4" s="1"/>
  <c r="J72" i="4" s="1"/>
  <c r="I71" i="4"/>
  <c r="G71" i="4"/>
  <c r="H71" i="4" s="1"/>
  <c r="J71" i="4" s="1"/>
  <c r="I70" i="4"/>
  <c r="G70" i="4"/>
  <c r="H70" i="4" s="1"/>
  <c r="J70" i="4" s="1"/>
  <c r="I68" i="4"/>
  <c r="G68" i="4"/>
  <c r="H68" i="4" s="1"/>
  <c r="J68" i="4" s="1"/>
  <c r="I67" i="4"/>
  <c r="G67" i="4"/>
  <c r="H67" i="4" s="1"/>
  <c r="J67" i="4" s="1"/>
  <c r="I66" i="4"/>
  <c r="G66" i="4"/>
  <c r="H66" i="4" s="1"/>
  <c r="J66" i="4" s="1"/>
  <c r="I65" i="4"/>
  <c r="G65" i="4"/>
  <c r="H65" i="4" s="1"/>
  <c r="J65" i="4" s="1"/>
  <c r="I64" i="4"/>
  <c r="G64" i="4"/>
  <c r="H64" i="4" s="1"/>
  <c r="J64" i="4" s="1"/>
  <c r="I63" i="4"/>
  <c r="G63" i="4"/>
  <c r="H63" i="4" s="1"/>
  <c r="J63" i="4" s="1"/>
  <c r="I62" i="4"/>
  <c r="G62" i="4"/>
  <c r="H62" i="4" s="1"/>
  <c r="J62" i="4" s="1"/>
  <c r="I61" i="4"/>
  <c r="G61" i="4"/>
  <c r="H61" i="4" s="1"/>
  <c r="J61" i="4" s="1"/>
  <c r="I60" i="4"/>
  <c r="G60" i="4"/>
  <c r="H60" i="4" s="1"/>
  <c r="J60" i="4" s="1"/>
  <c r="I59" i="4"/>
  <c r="G59" i="4"/>
  <c r="H59" i="4" s="1"/>
  <c r="J59" i="4" s="1"/>
  <c r="I58" i="4"/>
  <c r="G58" i="4"/>
  <c r="H58" i="4" s="1"/>
  <c r="J58" i="4" s="1"/>
  <c r="I57" i="4"/>
  <c r="G57" i="4"/>
  <c r="H57" i="4" s="1"/>
  <c r="J57" i="4" s="1"/>
  <c r="I55" i="4"/>
  <c r="G55" i="4"/>
  <c r="H55" i="4" s="1"/>
  <c r="J55" i="4" s="1"/>
  <c r="I54" i="4"/>
  <c r="G54" i="4"/>
  <c r="H54" i="4" s="1"/>
  <c r="J54" i="4" s="1"/>
  <c r="I53" i="4"/>
  <c r="G53" i="4"/>
  <c r="H53" i="4" s="1"/>
  <c r="J53" i="4" s="1"/>
  <c r="I52" i="4"/>
  <c r="G52" i="4"/>
  <c r="H52" i="4" s="1"/>
  <c r="J52" i="4" s="1"/>
  <c r="G90" i="4"/>
  <c r="H90" i="4" s="1"/>
  <c r="G89" i="4"/>
  <c r="H89" i="4" s="1"/>
  <c r="I88" i="4"/>
  <c r="G88" i="4"/>
  <c r="H88" i="4" s="1"/>
  <c r="J88" i="4" s="1"/>
  <c r="I87" i="4"/>
  <c r="G87" i="4"/>
  <c r="H87" i="4" s="1"/>
  <c r="J87" i="4" s="1"/>
  <c r="I86" i="4"/>
  <c r="G86" i="4"/>
  <c r="H86" i="4" s="1"/>
  <c r="J86" i="4" s="1"/>
  <c r="I85" i="4"/>
  <c r="G85" i="4"/>
  <c r="H85" i="4" s="1"/>
  <c r="J85" i="4" s="1"/>
  <c r="I84" i="4"/>
  <c r="G84" i="4"/>
  <c r="H84" i="4" s="1"/>
  <c r="J84" i="4" s="1"/>
  <c r="I83" i="4"/>
  <c r="G83" i="4"/>
  <c r="H83" i="4" s="1"/>
  <c r="J83" i="4" s="1"/>
  <c r="I82" i="4"/>
  <c r="G82" i="4"/>
  <c r="H82" i="4" s="1"/>
  <c r="J82" i="4" s="1"/>
  <c r="I81" i="4"/>
  <c r="G81" i="4"/>
  <c r="H81" i="4" s="1"/>
  <c r="J81" i="4" s="1"/>
  <c r="I80" i="4"/>
  <c r="G80" i="4"/>
  <c r="H80" i="4" s="1"/>
  <c r="J80" i="4" s="1"/>
  <c r="I78" i="4"/>
  <c r="G78" i="4"/>
  <c r="H78" i="4" s="1"/>
  <c r="J78" i="4" s="1"/>
  <c r="I7" i="4"/>
  <c r="G7" i="4"/>
  <c r="H7" i="4" s="1"/>
  <c r="J7" i="4" s="1"/>
  <c r="G9" i="4"/>
  <c r="I9" i="4" l="1"/>
  <c r="I10" i="4"/>
  <c r="I91" i="4"/>
  <c r="G91" i="4"/>
  <c r="H91" i="4" s="1"/>
  <c r="J91" i="4" s="1"/>
  <c r="H9" i="4"/>
  <c r="J9" i="4" s="1"/>
  <c r="G10" i="4"/>
  <c r="H10" i="4" s="1"/>
  <c r="J10" i="4" s="1"/>
  <c r="I92" i="4" l="1"/>
  <c r="J92" i="4" l="1"/>
  <c r="C4" i="6" s="1"/>
  <c r="E5" i="6" s="1"/>
</calcChain>
</file>

<file path=xl/sharedStrings.xml><?xml version="1.0" encoding="utf-8"?>
<sst xmlns="http://schemas.openxmlformats.org/spreadsheetml/2006/main" count="282" uniqueCount="146">
  <si>
    <t xml:space="preserve">      报价单位：</t>
  </si>
  <si>
    <t>(单位盖公章)</t>
  </si>
  <si>
    <t>法定代表人：</t>
  </si>
  <si>
    <t>(签字或盖章)</t>
  </si>
  <si>
    <t xml:space="preserve">   编制时间：</t>
  </si>
  <si>
    <t>序号</t>
  </si>
  <si>
    <t>项目</t>
  </si>
  <si>
    <t>备注</t>
  </si>
  <si>
    <t>其中报价（增值税）</t>
  </si>
  <si>
    <t>税率</t>
  </si>
  <si>
    <t>税率由投标单位根据自身情况自身填报，后期开票税率应与填报税率一致</t>
  </si>
  <si>
    <t>备注：上述报价采用暂定价具体详各分项编制说明</t>
  </si>
  <si>
    <t>投标单位（签章）：</t>
  </si>
  <si>
    <t>法定代表人或授权委托人：</t>
  </si>
  <si>
    <t>日期：</t>
  </si>
  <si>
    <t>分部分项工程</t>
  </si>
  <si>
    <t>工程项目特征</t>
  </si>
  <si>
    <t>计量单位</t>
  </si>
  <si>
    <t xml:space="preserve">工程量   </t>
  </si>
  <si>
    <t>合价(含税)</t>
  </si>
  <si>
    <t>项</t>
  </si>
  <si>
    <t>施工单位综合考虑报价，价格一次性包干结算不作调整</t>
  </si>
  <si>
    <t>总价(元)</t>
  </si>
  <si>
    <t>税金</t>
    <phoneticPr fontId="15" type="noConversion"/>
  </si>
  <si>
    <t>综合单价
（元，含税）</t>
    <phoneticPr fontId="15" type="noConversion"/>
  </si>
  <si>
    <t>综合单价
（元，不含税）</t>
    <phoneticPr fontId="15" type="noConversion"/>
  </si>
  <si>
    <t>合价（不含税）</t>
    <phoneticPr fontId="15" type="noConversion"/>
  </si>
  <si>
    <t>工程量清单报价书</t>
    <phoneticPr fontId="15" type="noConversion"/>
  </si>
  <si>
    <t>招标控制价汇总表</t>
    <phoneticPr fontId="15" type="noConversion"/>
  </si>
  <si>
    <t xml:space="preserve">招标控制价（元）
</t>
    <phoneticPr fontId="15" type="noConversion"/>
  </si>
  <si>
    <t>招标控制价清单</t>
    <phoneticPr fontId="15" type="noConversion"/>
  </si>
  <si>
    <t>m2</t>
  </si>
  <si>
    <t>m3</t>
  </si>
  <si>
    <t>措施费</t>
    <phoneticPr fontId="15" type="noConversion"/>
  </si>
  <si>
    <t>2020年08月 09 日</t>
    <phoneticPr fontId="15" type="noConversion"/>
  </si>
  <si>
    <t>一</t>
    <phoneticPr fontId="15" type="noConversion"/>
  </si>
  <si>
    <t>管理用房</t>
    <phoneticPr fontId="15" type="noConversion"/>
  </si>
  <si>
    <t>人工清底</t>
  </si>
  <si>
    <t>1、土壤类别：一、二类土</t>
  </si>
  <si>
    <t>基础垫层</t>
  </si>
  <si>
    <t>独立基础</t>
  </si>
  <si>
    <t>基础梁</t>
  </si>
  <si>
    <t>矩形梁</t>
  </si>
  <si>
    <t>矩形柱</t>
  </si>
  <si>
    <t>构造柱</t>
  </si>
  <si>
    <t>其他构件</t>
  </si>
  <si>
    <t>过梁</t>
  </si>
  <si>
    <t>土石方工程</t>
    <phoneticPr fontId="15" type="noConversion"/>
  </si>
  <si>
    <t>混凝土工程</t>
    <phoneticPr fontId="15" type="noConversion"/>
  </si>
  <si>
    <t>1、厚度：100mm
2、材料品种及比例：混凝土、C15
3、招标人提供混凝土</t>
    <phoneticPr fontId="15" type="noConversion"/>
  </si>
  <si>
    <t>1、混凝土种类：商品混凝土
2、混凝土强度等级：C30
3、招标人提供混凝土</t>
    <phoneticPr fontId="15" type="noConversion"/>
  </si>
  <si>
    <t>1、单梁、连续梁、框架梁
2、详见图纸
3、招标人提供混凝土</t>
    <phoneticPr fontId="18" type="noConversion"/>
  </si>
  <si>
    <t>1、柱规格形状：矩形柱1.6m以内
2、混凝土种类：商品混凝土
3、混凝土强度等级：C30
4、招标人提供混凝土</t>
    <phoneticPr fontId="15" type="noConversion"/>
  </si>
  <si>
    <t>1、柱规格形状：构造柱
2、混凝土种类：商品混凝土
3、混凝土强度等级：C25
3、招标人提供混凝土</t>
    <phoneticPr fontId="15" type="noConversion"/>
  </si>
  <si>
    <t>1、混凝土种类：商品混凝土
2、混凝土强度等级：C25
3、窗台压顶
4、招标人提供混凝土</t>
    <phoneticPr fontId="15" type="noConversion"/>
  </si>
  <si>
    <t>1、混凝土种类：商品混凝土
2、混凝土强度等级：C25
3、招标人提供混凝土</t>
    <phoneticPr fontId="15" type="noConversion"/>
  </si>
  <si>
    <t>临漳公园公交首末站项目劳务分包</t>
    <phoneticPr fontId="15" type="noConversion"/>
  </si>
  <si>
    <t xml:space="preserve">
临漳公园公交首末站项目劳务分包
</t>
    <phoneticPr fontId="15" type="noConversion"/>
  </si>
  <si>
    <t>砌筑工程</t>
    <phoneticPr fontId="15" type="noConversion"/>
  </si>
  <si>
    <t>砖基础</t>
  </si>
  <si>
    <t>1、砖品种、规格、强度级：砌块
2、砂浆强度级：M7.5</t>
  </si>
  <si>
    <t>砌块墙</t>
  </si>
  <si>
    <t>多孔砖墙</t>
  </si>
  <si>
    <t>1、砖品种、规格、强度级：烧结多孔转
2、墙体类型：内墙
3、砂浆强度级：M5</t>
  </si>
  <si>
    <t>散水</t>
  </si>
  <si>
    <t>1、60厚C20混凝土面层，撒1:1水泥沙子压实赶光
2、150厚5~32卵石灌M2.5混合砂浆，宽出面层100
3、素土夯实，向外坡3％~5％</t>
  </si>
  <si>
    <t>坡道（无障碍坡道）</t>
  </si>
  <si>
    <t>1、30厚1：2水泥砂浆表面
2、素水泥浆一道（内掺建筑胶）
3、100厚C20混凝土
4、300厚粒径5~32卵石灌M2.5混合砂浆，宽出面层300
5、素土夯实</t>
  </si>
  <si>
    <t>台阶</t>
  </si>
  <si>
    <t>现浇构件钢筋</t>
  </si>
  <si>
    <t>t</t>
  </si>
  <si>
    <t>钢筋连接</t>
  </si>
  <si>
    <t>1、连接方式：电渣压力焊</t>
  </si>
  <si>
    <t>个</t>
  </si>
  <si>
    <t>1、连接方式：直螺纹连接
2、规格：16以内</t>
  </si>
  <si>
    <t>1、详见图纸</t>
    <phoneticPr fontId="15" type="noConversion"/>
  </si>
  <si>
    <t>1、台阶做法:详12J003图集第B2页。
2、断面尺寸：详见施工图纸</t>
    <phoneticPr fontId="15" type="noConversion"/>
  </si>
  <si>
    <t>屋面工程</t>
    <phoneticPr fontId="15" type="noConversion"/>
  </si>
  <si>
    <t>坡屋面</t>
    <phoneticPr fontId="18" type="noConversion"/>
  </si>
  <si>
    <t>1、本工程屋面做法按照国标《平屋面建筑构造（一）》【12J201】
2、屋面构造：细石混凝土(内配筋)（40.0mm）+SBS改性沥青卷材+水泥砂浆（15.0mm）+喷涂硬质聚氨酯（屋面和外墙外保温）（50.0mm）+钢筋混凝土（120.0mm）+水泥砂浆</t>
    <phoneticPr fontId="18" type="noConversion"/>
  </si>
  <si>
    <t>60.000</t>
  </si>
  <si>
    <t>1、本工程屋面做法按照国标《平屋面建筑构造（一）》【12J201】
2、屋面构造：细石混凝土(内配筋)（40.0mm）+SBS改性沥青卷材+水泥砂浆（15.0mm）+喷涂硬质聚氨酯（屋面和外墙外保温）（50.0mm）+钢筋混凝土（120.0mm）+水泥砂浆
3、招标人提供混凝土</t>
    <phoneticPr fontId="18" type="noConversion"/>
  </si>
  <si>
    <t>混凝土模板工程</t>
  </si>
  <si>
    <t>脚手架和混凝土模板工程</t>
    <phoneticPr fontId="15" type="noConversion"/>
  </si>
  <si>
    <t>外脚手架</t>
  </si>
  <si>
    <t>1、搭设方式：满足施工现场使用要求
2、脚手架材质：钢管脚手架</t>
  </si>
  <si>
    <t>垫层模板</t>
  </si>
  <si>
    <t>1、基础类型：垫层
2、具体详见图纸、图集、答疑、招标文件、政府相关文件、规范等其他资料，满足验收要求</t>
  </si>
  <si>
    <t>基础</t>
  </si>
  <si>
    <t>1、基础类型：独立基础
2、具体详见图纸、图集、答疑、招标文件、政府相关文件、规范等其他资料，满足验收要求</t>
  </si>
  <si>
    <t>1、具体详见图纸、图集、答疑、招标文件、政府相关文件、规范等其他资料，满足验收要求</t>
  </si>
  <si>
    <t>坡屋面板</t>
  </si>
  <si>
    <t>圈梁</t>
  </si>
  <si>
    <t>1、支撑高度：具体详见图纸、图集、答疑、招标文件、政府相关文件、规范等其他资料，满足验收要求</t>
  </si>
  <si>
    <t>工程量清单编制说明
一、招标范围：总承包合同、施工图纸范围内、招标人要求的管理用房、门房、路面等主体结构劳务分包（（包工期、包质量、包安全、包人工、包辅材（除招标人提供的混凝土、钢筋、模板、钢管、扣件以外的所有材料）、包中小型机具、包测量））及工程量清单、设计变更、业主要求增加、工程联系单等要求的工作内容。投标人一旦中标，必须负责承包范围内所有工程的施工、验收、决算、保修等全部实施过程，同时也负责所在施工区域的文明施工及安全保护措施。
二、编制依据：
1、临漳公园公交首末站项目图纸
2、《建设工程工程量清单计价规范》GB50500－2013，2018版《安徽省建设工程工程量清单计价办法》（建筑工程、装饰装修工程、安装工程、市政工程、景观园林工程）
三：清单编制说明：
1、工程量清单列出的每个细目已包括涉及与该细目有关的全部工程内容，投标人须自行综合考虑，投标人应将工程量清单与招标文件、合同通用条款、专用条款以及技术规范和会议纪要文件一起对照阅读。
2、投标人必须注意，投标时所报的综合单价须是包含完成清单分项工程的所有工作内容及所需采取相应技术措施、施工方案等费用的报价。
3、投标人须认真阅读与项目有关的招标文件、会议纪要文件等，并通过现场勘查，考虑周边环境及施工期间可能出现的事宜，确定其各项可能产生的费用，且已包含在投标报价中，工程结算时不再调整该部分的费用。
4、措施项目费：清单所列项目仅供参考，投标人应根据其自行编制的施工组织设计文件，结合企业的技术装备情况，自行确定措施项目，但投标人必须是对施工现场实际勘察后结合工程经验，对所有的措施项目作出措施报价，没有报价的，视为已含在其他项目的报价中。一旦中标，措施项目费用不再调整。
5、投标人应填写工程量清单中所有工程细目的价格，凡技术规范和图纸中注明的工程内容，如在清单中未列项，均应视为包含中其它相关项目中。
6、投标人对工程量清单有任何疑问，应于招标文件规定的疑问提交截止日前提出，否则视为投标人认可该工程量清单已包括了招标范围的全部内容。
7、清单描述不明确的，以会议纪要文件和相关施工验收规范、图集为准；清单与会议纪要文件标准不一致的，以业主要求为准。
8、投标单位自行勘察现场，满足业主及工程规范要求。</t>
    <phoneticPr fontId="15" type="noConversion"/>
  </si>
  <si>
    <t>招标人提供模板、钢管、扣件</t>
    <phoneticPr fontId="15" type="noConversion"/>
  </si>
  <si>
    <t>二</t>
    <phoneticPr fontId="15" type="noConversion"/>
  </si>
  <si>
    <t>门房</t>
    <phoneticPr fontId="15" type="noConversion"/>
  </si>
  <si>
    <t>有梁板</t>
  </si>
  <si>
    <t>1、柱规格形状：构造柱
2、混凝土种类：商品混凝土
3、混凝土强度等级：C25
4、招标人提供混凝土</t>
    <phoneticPr fontId="15" type="noConversion"/>
  </si>
  <si>
    <t>1、板规格：mm
2、混凝土种类：商品混凝土
3、混凝土强度等级：C30
4、招标人提供混凝土</t>
    <phoneticPr fontId="15" type="noConversion"/>
  </si>
  <si>
    <t>1、混凝土砌块
2、外墙</t>
  </si>
  <si>
    <t>短肢剪力墙、电梯井壁</t>
  </si>
  <si>
    <t>1、墙类型：女儿墙</t>
  </si>
  <si>
    <t>雨篷、阳台板</t>
  </si>
  <si>
    <t>1、板规格：100mm
2、混凝土种类：商品混凝土
3、混凝土强度等级：C30</t>
  </si>
  <si>
    <t>1、钢筋种类、规格：圆钢
2、钢筋种类、规格:HPB300  10以内
3、招标人提供钢筋
4、包括但不限于本工程图纸范围内的主体钢筋加工、制作、安装、材料及半成品的装卸、场内外运输、保管等</t>
    <phoneticPr fontId="15" type="noConversion"/>
  </si>
  <si>
    <t>1、钢筋种类、规格：带肋钢筋
2、钢筋种类、规格:：HRB400  10以内
3、招标人提供钢筋
4、包括但不限于本工程图纸范围内的主体钢筋加工、制作、安装、材料及半成品的装卸、场内外运输、保管等</t>
    <phoneticPr fontId="15" type="noConversion"/>
  </si>
  <si>
    <t>1、钢筋种类、规格：带肋钢筋
2、钢筋种类、规格:：HRB400  16以内
3、招标人提供钢筋
4、包括但不限于本工程图纸范围内的主体钢筋加工、制作、安装、材料及半成品的装卸、场内外运输、保管等</t>
    <phoneticPr fontId="15" type="noConversion"/>
  </si>
  <si>
    <t>1、钢筋种类、规格：带肋钢筋
2、钢筋种类、规格:：HRB400  20以内
3、招标人提供钢筋
4、包括但不限于本工程图纸范围内的主体钢筋加工、制作、安装、材料及半成品的装卸、场内外运输、保管等</t>
    <phoneticPr fontId="15" type="noConversion"/>
  </si>
  <si>
    <t>1、钢筋种类、规格：带肋钢筋
2、钢筋种类、规格:：HRB400  20以上
3、招标人提供钢筋
4、包括但不限于本工程图纸范围内的主体钢筋加工、制作、安装、材料及半成品的装卸、场内外运输、保管等</t>
    <phoneticPr fontId="15" type="noConversion"/>
  </si>
  <si>
    <t>1、连接方式：电渣压力焊</t>
    <phoneticPr fontId="15" type="noConversion"/>
  </si>
  <si>
    <t>1、钢筋种类、规格：HPB300
2、钢筋种类、规格:：10以内
3、招标人提供钢筋
4、包括但不限于本工程图纸范围内的主体钢筋加工、制作、安装、材料及半成品的装卸、场内外运输、保管等</t>
    <phoneticPr fontId="15" type="noConversion"/>
  </si>
  <si>
    <t>1、钢筋种类、规格：HRB400
2、钢筋种类、规格:：16以内
3、招标人提供钢筋
4、包括但不限于本工程图纸范围内的主体钢筋加工、制作、安装、材料及半成品的装卸、场内外运输、保管等</t>
    <phoneticPr fontId="15" type="noConversion"/>
  </si>
  <si>
    <t>1、钢筋种类、规格：HRB400
2、钢筋种类、规格:：20以内
3、招标人提供钢筋
4、包括但不限于本工程图纸范围内的主体钢筋加工、制作、安装、材料及半成品的装卸、场内外运输、保管等</t>
    <phoneticPr fontId="15" type="noConversion"/>
  </si>
  <si>
    <t>1、钢筋种类、规格：HRB400
2、钢筋种类、规格:：10以内
3、招标人提供钢筋
4、包括但不限于本工程图纸范围内的主体钢筋加工、制作、安装、材料及半成品的装卸、场内外运输、保管等</t>
    <phoneticPr fontId="15" type="noConversion"/>
  </si>
  <si>
    <t>保温隔热屋面</t>
    <phoneticPr fontId="18" type="noConversion"/>
  </si>
  <si>
    <t>1、部位：±0.000以上
2、支撑高度：具体详见图纸、图集、答疑、招标文件、政府相关文件、规范等其他资料，满足验收要求</t>
  </si>
  <si>
    <t>三</t>
    <phoneticPr fontId="15" type="noConversion"/>
  </si>
  <si>
    <t>路面工程</t>
    <phoneticPr fontId="15" type="noConversion"/>
  </si>
  <si>
    <t>碎石</t>
  </si>
  <si>
    <t>水泥混凝土</t>
  </si>
  <si>
    <t>伸缩缝</t>
  </si>
  <si>
    <t>1.伸缝 沥青木板</t>
  </si>
  <si>
    <t>m</t>
  </si>
  <si>
    <t>传力杆制作、安装</t>
  </si>
  <si>
    <t>1.水泥混凝土面层 传力杆制作、安装</t>
  </si>
  <si>
    <t>拉杆</t>
  </si>
  <si>
    <t>1.预埋铁件制作、安装 拉杆制作安装 φ&lt;20mm</t>
  </si>
  <si>
    <t>安砌混凝土侧石</t>
  </si>
  <si>
    <t>1.安砌 混凝土 侧石</t>
  </si>
  <si>
    <t>标线（交通导向）</t>
  </si>
  <si>
    <t>1.标线 冷漆</t>
  </si>
  <si>
    <t>养生</t>
  </si>
  <si>
    <t>1.水泥混凝土面层养生 养生布养护</t>
  </si>
  <si>
    <t>装设车挡</t>
  </si>
  <si>
    <t>块</t>
  </si>
  <si>
    <t>1、按图纸要求</t>
    <phoneticPr fontId="15" type="noConversion"/>
  </si>
  <si>
    <t>1、混凝土强度等级：C25
2、厚度：18CM
3.招标人提供混凝土</t>
    <phoneticPr fontId="15" type="noConversion"/>
  </si>
  <si>
    <t>点工</t>
    <phoneticPr fontId="15" type="noConversion"/>
  </si>
  <si>
    <t>1、大工（工日）
2、签证办理</t>
    <phoneticPr fontId="15" type="noConversion"/>
  </si>
  <si>
    <t>1、小工（工日）
2、签证办理</t>
    <phoneticPr fontId="15" type="noConversion"/>
  </si>
  <si>
    <t>工日</t>
    <phoneticPr fontId="15" type="noConversion"/>
  </si>
  <si>
    <t>包含但不仅限于环境保护费、安全文明措施、临时设施费（含临时道路、钢板铺设等）、冬雨季施工、夜间施工费、机械进出场费、场地处理措施费、已完工程保护费、中标人应该办理的保险费、环评、政府文件要求等为完成本工程所需的所有措施；因大气管控等因素造成的停工费用；此项总价包干，结算不再调整。</t>
    <phoneticPr fontId="15" type="noConversion"/>
  </si>
  <si>
    <r>
      <t>1.</t>
    </r>
    <r>
      <rPr>
        <b/>
        <sz val="10"/>
        <color rgb="FF000000"/>
        <rFont val="宋体"/>
        <family val="3"/>
        <charset val="134"/>
      </rPr>
      <t>人工配合土石方分包单位进行铺装碎石底层</t>
    </r>
    <r>
      <rPr>
        <sz val="10"/>
        <color indexed="8"/>
        <rFont val="宋体"/>
        <family val="3"/>
        <charset val="134"/>
      </rPr>
      <t>，厚20cm
2.招标人提供碎石</t>
    </r>
    <phoneticPr fontId="15" type="noConversion"/>
  </si>
  <si>
    <t>劳务分包工程清单</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</si>
</sst>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76" formatCode="0.00_);[Red]\(0.00\)"/>
    <numFmt numFmtId="177" formatCode="0.00_ "/>
  </numFmts>
  <fonts count="20" x14ac:knownFonts="1">
    <font>
      <sz val="11"/>
      <color theme="1"/>
      <name val="宋体"/>
      <charset val="134"/>
      <scheme val="minor"/>
    </font>
    <font>
      <b/>
      <sz val="18"/>
      <color theme="1"/>
      <name val="宋体"/>
      <family val="3"/>
      <charset val="134"/>
      <scheme val="minor"/>
    </font>
    <font>
      <sz val="10"/>
      <name val="宋体"/>
      <family val="3"/>
      <charset val="134"/>
    </font>
    <font>
      <b/>
      <sz val="10"/>
      <color theme="1"/>
      <name val="宋体"/>
      <family val="3"/>
      <charset val="134"/>
      <scheme val="minor"/>
    </font>
    <font>
      <sz val="10"/>
      <color theme="1"/>
      <name val="宋体"/>
      <family val="3"/>
      <charset val="134"/>
      <scheme val="minor"/>
    </font>
    <font>
      <b/>
      <sz val="14"/>
      <color theme="1"/>
      <name val="微软雅黑"/>
      <family val="2"/>
      <charset val="134"/>
    </font>
    <font>
      <sz val="11"/>
      <color theme="1"/>
      <name val="微软雅黑"/>
      <family val="2"/>
      <charset val="134"/>
    </font>
    <font>
      <sz val="9"/>
      <color theme="1"/>
      <name val="微软雅黑"/>
      <family val="2"/>
      <charset val="134"/>
    </font>
    <font>
      <b/>
      <sz val="16"/>
      <name val="宋体"/>
      <family val="3"/>
      <charset val="134"/>
      <scheme val="minor"/>
    </font>
    <font>
      <b/>
      <sz val="12"/>
      <name val="宋体"/>
      <family val="3"/>
      <charset val="134"/>
      <scheme val="minor"/>
    </font>
    <font>
      <sz val="12"/>
      <name val="宋体"/>
      <family val="3"/>
      <charset val="134"/>
      <scheme val="minor"/>
    </font>
    <font>
      <sz val="12"/>
      <color indexed="8"/>
      <name val="宋体"/>
      <family val="3"/>
      <charset val="134"/>
      <scheme val="minor"/>
    </font>
    <font>
      <sz val="11"/>
      <color theme="1"/>
      <name val="宋体"/>
      <family val="3"/>
      <charset val="134"/>
      <scheme val="minor"/>
    </font>
    <font>
      <sz val="12"/>
      <name val="宋体"/>
      <family val="3"/>
      <charset val="134"/>
    </font>
    <font>
      <sz val="10"/>
      <name val="Arial"/>
      <family val="2"/>
    </font>
    <font>
      <sz val="9"/>
      <name val="宋体"/>
      <family val="3"/>
      <charset val="134"/>
      <scheme val="minor"/>
    </font>
    <font>
      <b/>
      <sz val="11"/>
      <color rgb="FFFF0000"/>
      <name val="宋体"/>
      <family val="3"/>
      <charset val="134"/>
      <scheme val="minor"/>
    </font>
    <font>
      <sz val="10"/>
      <color indexed="8"/>
      <name val="宋体"/>
      <family val="3"/>
      <charset val="134"/>
    </font>
    <font>
      <sz val="9"/>
      <name val="宋体"/>
      <family val="3"/>
      <charset val="134"/>
    </font>
    <font>
      <b/>
      <sz val="10"/>
      <color rgb="FF000000"/>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s>
  <cellStyleXfs count="26">
    <xf numFmtId="0" fontId="0" fillId="0" borderId="0"/>
    <xf numFmtId="0" fontId="13" fillId="0" borderId="0"/>
    <xf numFmtId="0" fontId="12" fillId="0" borderId="0"/>
    <xf numFmtId="9" fontId="13" fillId="0" borderId="0" applyFont="0" applyFill="0" applyBorder="0" applyAlignment="0" applyProtection="0">
      <alignment vertical="center"/>
    </xf>
    <xf numFmtId="0" fontId="2" fillId="0" borderId="0"/>
    <xf numFmtId="9" fontId="12" fillId="0" borderId="0" applyFont="0" applyFill="0" applyBorder="0" applyAlignment="0" applyProtection="0">
      <alignment vertical="center"/>
    </xf>
    <xf numFmtId="0" fontId="13" fillId="0" borderId="0">
      <alignment vertical="center"/>
    </xf>
    <xf numFmtId="0" fontId="13" fillId="0" borderId="0">
      <alignment vertical="center"/>
    </xf>
    <xf numFmtId="0" fontId="14" fillId="0" borderId="0"/>
    <xf numFmtId="0" fontId="13" fillId="0" borderId="0">
      <alignment vertical="center"/>
    </xf>
    <xf numFmtId="0" fontId="14" fillId="0" borderId="0"/>
    <xf numFmtId="0" fontId="13" fillId="0" borderId="0">
      <alignment vertical="center"/>
    </xf>
    <xf numFmtId="0" fontId="14" fillId="0" borderId="0">
      <alignment vertical="center"/>
    </xf>
    <xf numFmtId="0" fontId="13" fillId="0" borderId="0" applyProtection="0">
      <alignment vertical="center"/>
    </xf>
    <xf numFmtId="0" fontId="14" fillId="0" borderId="0"/>
    <xf numFmtId="0" fontId="12" fillId="0" borderId="0">
      <alignment vertical="center"/>
    </xf>
    <xf numFmtId="0" fontId="12" fillId="0" borderId="0">
      <alignment vertical="center"/>
    </xf>
    <xf numFmtId="0" fontId="12" fillId="0" borderId="0"/>
    <xf numFmtId="0" fontId="13" fillId="0" borderId="0">
      <alignment vertical="center"/>
    </xf>
    <xf numFmtId="0" fontId="13" fillId="0" borderId="0" applyProtection="0">
      <alignment vertical="center"/>
    </xf>
    <xf numFmtId="0" fontId="12" fillId="0" borderId="0">
      <alignment vertical="center"/>
    </xf>
    <xf numFmtId="0" fontId="13" fillId="0" borderId="0" applyProtection="0">
      <alignment vertical="center"/>
    </xf>
    <xf numFmtId="0" fontId="13" fillId="0" borderId="0" applyProtection="0">
      <alignment vertical="center"/>
    </xf>
    <xf numFmtId="43" fontId="13" fillId="0" borderId="0" applyFont="0" applyFill="0" applyBorder="0" applyAlignment="0" applyProtection="0">
      <alignment vertical="center"/>
    </xf>
    <xf numFmtId="43" fontId="12" fillId="0" borderId="0" applyFont="0" applyFill="0" applyBorder="0" applyAlignment="0" applyProtection="0">
      <alignment vertical="center"/>
    </xf>
    <xf numFmtId="0" fontId="13" fillId="0" borderId="0">
      <alignment vertical="center"/>
    </xf>
  </cellStyleXfs>
  <cellXfs count="81">
    <xf numFmtId="0" fontId="0" fillId="0" borderId="0" xfId="0"/>
    <xf numFmtId="0" fontId="0" fillId="0" borderId="0" xfId="0" applyAlignment="1" applyProtection="1">
      <alignment horizontal="center" vertical="center"/>
      <protection hidden="1"/>
    </xf>
    <xf numFmtId="0" fontId="0" fillId="0" borderId="0" xfId="0" applyAlignment="1" applyProtection="1">
      <alignment horizontal="center"/>
      <protection hidden="1"/>
    </xf>
    <xf numFmtId="0" fontId="0" fillId="0" borderId="0" xfId="0" applyAlignment="1" applyProtection="1">
      <alignment horizontal="left" vertical="center"/>
      <protection hidden="1"/>
    </xf>
    <xf numFmtId="177" fontId="0" fillId="0" borderId="0" xfId="0" applyNumberFormat="1" applyFill="1" applyAlignment="1" applyProtection="1">
      <alignment horizontal="center" vertical="center"/>
      <protection hidden="1"/>
    </xf>
    <xf numFmtId="177" fontId="0" fillId="0" borderId="0" xfId="0" applyNumberFormat="1" applyAlignment="1" applyProtection="1">
      <alignment horizontal="center" vertical="center"/>
      <protection hidden="1"/>
    </xf>
    <xf numFmtId="0" fontId="0" fillId="0" borderId="0" xfId="0" applyProtection="1">
      <protection hidden="1"/>
    </xf>
    <xf numFmtId="177" fontId="3" fillId="0" borderId="1" xfId="0" applyNumberFormat="1" applyFont="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0" fontId="4" fillId="0" borderId="1" xfId="0" applyFont="1" applyBorder="1" applyAlignment="1" applyProtection="1">
      <alignment horizontal="center" vertical="center" wrapText="1"/>
      <protection hidden="1"/>
    </xf>
    <xf numFmtId="0" fontId="4" fillId="2" borderId="1" xfId="0" applyFont="1" applyFill="1" applyBorder="1" applyAlignment="1" applyProtection="1">
      <alignment horizontal="left" vertical="center" wrapText="1"/>
      <protection hidden="1"/>
    </xf>
    <xf numFmtId="0" fontId="3" fillId="0" borderId="1" xfId="0" applyFont="1" applyBorder="1" applyAlignment="1" applyProtection="1">
      <alignment vertical="center" wrapText="1"/>
      <protection hidden="1"/>
    </xf>
    <xf numFmtId="0" fontId="12" fillId="0" borderId="0" xfId="2"/>
    <xf numFmtId="0" fontId="6" fillId="0" borderId="1" xfId="16" applyFont="1" applyBorder="1" applyAlignment="1">
      <alignment horizontal="center" vertical="center"/>
    </xf>
    <xf numFmtId="43" fontId="6" fillId="0" borderId="1" xfId="24" applyFont="1" applyBorder="1" applyAlignment="1">
      <alignment horizontal="center" vertical="center"/>
    </xf>
    <xf numFmtId="0" fontId="12" fillId="0" borderId="1" xfId="16" applyBorder="1" applyAlignment="1">
      <alignment horizontal="center" vertical="center"/>
    </xf>
    <xf numFmtId="0" fontId="0" fillId="0" borderId="1" xfId="16" applyFont="1" applyBorder="1" applyAlignment="1">
      <alignment horizontal="center" vertical="center"/>
    </xf>
    <xf numFmtId="176" fontId="12" fillId="0" borderId="1" xfId="16" applyNumberFormat="1" applyBorder="1" applyAlignment="1">
      <alignment horizontal="right" vertical="center"/>
    </xf>
    <xf numFmtId="43" fontId="7" fillId="0" borderId="1" xfId="24" applyFont="1" applyBorder="1" applyAlignment="1">
      <alignment horizontal="center" vertical="center" wrapText="1"/>
    </xf>
    <xf numFmtId="0" fontId="6" fillId="0" borderId="0" xfId="2" applyFont="1"/>
    <xf numFmtId="0" fontId="10" fillId="0" borderId="0" xfId="18" applyNumberFormat="1" applyFont="1" applyFill="1" applyBorder="1" applyAlignment="1" applyProtection="1">
      <alignment horizontal="left"/>
    </xf>
    <xf numFmtId="0" fontId="10" fillId="0" borderId="0" xfId="18" applyFont="1" applyAlignment="1">
      <alignment vertical="center"/>
    </xf>
    <xf numFmtId="0" fontId="10" fillId="0" borderId="0" xfId="18" applyNumberFormat="1" applyFont="1" applyFill="1" applyBorder="1" applyAlignment="1" applyProtection="1"/>
    <xf numFmtId="0" fontId="3" fillId="0" borderId="1" xfId="0" applyFont="1" applyBorder="1" applyAlignment="1" applyProtection="1">
      <alignment horizontal="center" vertical="center" wrapText="1"/>
      <protection hidden="1"/>
    </xf>
    <xf numFmtId="177" fontId="4" fillId="0" borderId="1" xfId="0" applyNumberFormat="1" applyFont="1" applyBorder="1" applyAlignment="1" applyProtection="1">
      <alignment horizontal="center" vertical="center" wrapText="1"/>
      <protection hidden="1"/>
    </xf>
    <xf numFmtId="0" fontId="12" fillId="0" borderId="0" xfId="0" applyFont="1" applyProtection="1">
      <protection hidden="1"/>
    </xf>
    <xf numFmtId="0" fontId="17" fillId="0" borderId="9" xfId="0" applyFont="1" applyBorder="1" applyAlignment="1">
      <alignment horizontal="left" vertical="center" wrapText="1" readingOrder="1"/>
    </xf>
    <xf numFmtId="0" fontId="17" fillId="0" borderId="9" xfId="0" applyFont="1" applyBorder="1" applyAlignment="1">
      <alignment horizontal="center" vertical="center" wrapText="1" readingOrder="1"/>
    </xf>
    <xf numFmtId="0" fontId="3" fillId="0" borderId="1"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protection hidden="1"/>
    </xf>
    <xf numFmtId="177" fontId="4" fillId="0" borderId="8" xfId="0" applyNumberFormat="1" applyFont="1" applyBorder="1" applyAlignment="1" applyProtection="1">
      <alignment horizontal="center" vertical="center" wrapText="1"/>
      <protection hidden="1"/>
    </xf>
    <xf numFmtId="0" fontId="4" fillId="0" borderId="12" xfId="0" applyFont="1" applyBorder="1" applyAlignment="1" applyProtection="1">
      <alignment vertical="top" wrapText="1"/>
      <protection hidden="1"/>
    </xf>
    <xf numFmtId="177" fontId="3" fillId="0" borderId="12" xfId="0" applyNumberFormat="1" applyFont="1" applyBorder="1" applyAlignment="1" applyProtection="1">
      <alignment horizontal="left" vertical="center" wrapText="1"/>
      <protection hidden="1"/>
    </xf>
    <xf numFmtId="0" fontId="4" fillId="0" borderId="12" xfId="0" applyFont="1" applyBorder="1" applyAlignment="1" applyProtection="1">
      <alignment horizontal="center" vertical="center" wrapText="1"/>
      <protection hidden="1"/>
    </xf>
    <xf numFmtId="0" fontId="4" fillId="0" borderId="12" xfId="0" applyFont="1" applyBorder="1" applyAlignment="1" applyProtection="1">
      <alignment horizontal="left" vertical="center" wrapText="1"/>
      <protection hidden="1"/>
    </xf>
    <xf numFmtId="0" fontId="3" fillId="0" borderId="12" xfId="0" applyFont="1" applyBorder="1" applyAlignment="1" applyProtection="1">
      <alignment vertical="center" wrapText="1"/>
      <protection hidden="1"/>
    </xf>
    <xf numFmtId="0" fontId="17" fillId="0" borderId="11" xfId="0" applyFont="1" applyBorder="1" applyAlignment="1">
      <alignment horizontal="left" vertical="center" wrapText="1" readingOrder="1"/>
    </xf>
    <xf numFmtId="0" fontId="17" fillId="0" borderId="11" xfId="0" applyFont="1" applyBorder="1" applyAlignment="1">
      <alignment horizontal="center" vertical="center" wrapText="1" readingOrder="1"/>
    </xf>
    <xf numFmtId="0" fontId="17" fillId="0" borderId="11" xfId="0" applyFont="1" applyBorder="1" applyAlignment="1">
      <alignment horizontal="right" vertical="center" wrapText="1" readingOrder="1"/>
    </xf>
    <xf numFmtId="0" fontId="17" fillId="0" borderId="9" xfId="0" applyFont="1" applyBorder="1" applyAlignment="1">
      <alignment horizontal="right" vertical="center" wrapText="1" readingOrder="1"/>
    </xf>
    <xf numFmtId="0" fontId="17" fillId="0" borderId="10" xfId="0" applyFont="1" applyBorder="1" applyAlignment="1">
      <alignment horizontal="left" vertical="center" wrapText="1" readingOrder="1"/>
    </xf>
    <xf numFmtId="0" fontId="17" fillId="0" borderId="10" xfId="0" applyFont="1" applyBorder="1" applyAlignment="1">
      <alignment horizontal="center" vertical="center" wrapText="1" readingOrder="1"/>
    </xf>
    <xf numFmtId="0" fontId="17" fillId="0" borderId="10" xfId="0" applyFont="1" applyBorder="1" applyAlignment="1">
      <alignment horizontal="right" vertical="center" wrapText="1" readingOrder="1"/>
    </xf>
    <xf numFmtId="0" fontId="17" fillId="0" borderId="12" xfId="0" applyFont="1" applyBorder="1" applyAlignment="1">
      <alignment horizontal="left" vertical="center" wrapText="1" readingOrder="1"/>
    </xf>
    <xf numFmtId="0" fontId="17" fillId="0" borderId="12" xfId="0" applyFont="1" applyBorder="1" applyAlignment="1">
      <alignment horizontal="center" vertical="center" wrapText="1" readingOrder="1"/>
    </xf>
    <xf numFmtId="0" fontId="17" fillId="0" borderId="12" xfId="0" applyFont="1" applyBorder="1" applyAlignment="1">
      <alignment horizontal="right" vertical="center" wrapText="1" readingOrder="1"/>
    </xf>
    <xf numFmtId="0" fontId="17" fillId="0" borderId="9" xfId="0" applyNumberFormat="1" applyFont="1" applyBorder="1" applyAlignment="1">
      <alignment horizontal="right" vertical="center" wrapText="1" readingOrder="1"/>
    </xf>
    <xf numFmtId="0" fontId="17" fillId="0" borderId="13" xfId="0" applyFont="1" applyBorder="1" applyAlignment="1">
      <alignment horizontal="left" vertical="center" wrapText="1" readingOrder="1"/>
    </xf>
    <xf numFmtId="0" fontId="17" fillId="0" borderId="13" xfId="0" applyFont="1" applyBorder="1" applyAlignment="1">
      <alignment horizontal="center" vertical="center" wrapText="1" readingOrder="1"/>
    </xf>
    <xf numFmtId="0" fontId="10" fillId="0" borderId="0" xfId="18" applyNumberFormat="1" applyFont="1" applyFill="1" applyBorder="1" applyAlignment="1" applyProtection="1"/>
    <xf numFmtId="0" fontId="10" fillId="0" borderId="2" xfId="18" applyNumberFormat="1" applyFont="1" applyFill="1" applyBorder="1" applyAlignment="1" applyProtection="1"/>
    <xf numFmtId="0" fontId="10" fillId="0" borderId="0" xfId="18" applyNumberFormat="1" applyFont="1" applyFill="1" applyBorder="1" applyAlignment="1" applyProtection="1">
      <alignment horizontal="right"/>
    </xf>
    <xf numFmtId="57" fontId="11" fillId="0" borderId="3" xfId="18" applyNumberFormat="1" applyFont="1" applyBorder="1" applyAlignment="1">
      <alignment horizontal="center"/>
    </xf>
    <xf numFmtId="0" fontId="10" fillId="0" borderId="3" xfId="18" applyFont="1" applyBorder="1" applyAlignment="1">
      <alignment horizontal="center"/>
    </xf>
    <xf numFmtId="0" fontId="9" fillId="0" borderId="0" xfId="18" applyNumberFormat="1" applyFont="1" applyFill="1" applyBorder="1" applyAlignment="1" applyProtection="1">
      <alignment horizontal="center" vertical="center"/>
    </xf>
    <xf numFmtId="0" fontId="8" fillId="0" borderId="0" xfId="18" applyNumberFormat="1" applyFont="1" applyFill="1" applyBorder="1" applyAlignment="1" applyProtection="1">
      <alignment horizontal="center" vertical="center" wrapText="1"/>
    </xf>
    <xf numFmtId="0" fontId="10" fillId="0" borderId="3" xfId="18" applyNumberFormat="1" applyFont="1" applyFill="1" applyBorder="1" applyAlignment="1" applyProtection="1">
      <alignment horizontal="center" wrapText="1"/>
    </xf>
    <xf numFmtId="0" fontId="5" fillId="0" borderId="0" xfId="16" applyFont="1" applyAlignment="1">
      <alignment horizontal="center" vertical="center"/>
    </xf>
    <xf numFmtId="0" fontId="6" fillId="0" borderId="3" xfId="16" applyFont="1" applyBorder="1" applyAlignment="1">
      <alignment horizontal="center" vertical="center"/>
    </xf>
    <xf numFmtId="0" fontId="6" fillId="0" borderId="5" xfId="16" applyFont="1" applyBorder="1" applyAlignment="1">
      <alignment horizontal="center" vertical="center" wrapText="1"/>
    </xf>
    <xf numFmtId="0" fontId="6" fillId="0" borderId="6" xfId="16" applyFont="1" applyBorder="1" applyAlignment="1">
      <alignment horizontal="center" vertical="center" wrapText="1"/>
    </xf>
    <xf numFmtId="0" fontId="6" fillId="0" borderId="7" xfId="16" applyFont="1" applyBorder="1" applyAlignment="1">
      <alignment horizontal="center" vertical="center" wrapText="1"/>
    </xf>
    <xf numFmtId="43" fontId="6" fillId="0" borderId="5" xfId="24" applyFont="1" applyBorder="1" applyAlignment="1">
      <alignment horizontal="center" vertical="center"/>
    </xf>
    <xf numFmtId="43" fontId="6" fillId="0" borderId="6" xfId="24" applyFont="1" applyBorder="1" applyAlignment="1">
      <alignment horizontal="center" vertical="center"/>
    </xf>
    <xf numFmtId="43" fontId="6" fillId="0" borderId="7" xfId="24" applyFont="1" applyBorder="1" applyAlignment="1">
      <alignment horizontal="center" vertical="center"/>
    </xf>
    <xf numFmtId="0" fontId="7" fillId="0" borderId="2" xfId="2" applyFont="1" applyBorder="1" applyAlignment="1">
      <alignment horizontal="left"/>
    </xf>
    <xf numFmtId="0" fontId="1" fillId="0" borderId="0" xfId="0" applyFont="1" applyBorder="1" applyAlignment="1" applyProtection="1">
      <alignment horizontal="center" vertical="center" wrapText="1"/>
      <protection hidden="1"/>
    </xf>
    <xf numFmtId="0" fontId="1" fillId="0" borderId="3" xfId="0" applyFont="1" applyBorder="1" applyAlignment="1" applyProtection="1">
      <alignment horizontal="center" vertical="center" wrapText="1"/>
      <protection hidden="1"/>
    </xf>
    <xf numFmtId="0" fontId="3" fillId="0" borderId="1" xfId="0" applyFont="1" applyBorder="1" applyAlignment="1" applyProtection="1">
      <alignment horizontal="center" vertical="center" wrapText="1"/>
      <protection hidden="1"/>
    </xf>
    <xf numFmtId="0" fontId="3" fillId="0" borderId="4" xfId="0" applyFont="1" applyBorder="1" applyAlignment="1" applyProtection="1">
      <alignment horizontal="center" vertical="center" wrapText="1"/>
      <protection hidden="1"/>
    </xf>
    <xf numFmtId="0" fontId="3" fillId="0" borderId="8" xfId="0" applyFont="1" applyBorder="1" applyAlignment="1" applyProtection="1">
      <alignment horizontal="center" vertical="center" wrapText="1"/>
      <protection hidden="1"/>
    </xf>
    <xf numFmtId="177" fontId="3" fillId="0" borderId="4" xfId="0" applyNumberFormat="1" applyFont="1" applyFill="1" applyBorder="1" applyAlignment="1" applyProtection="1">
      <alignment horizontal="center" vertical="center" wrapText="1"/>
      <protection hidden="1"/>
    </xf>
    <xf numFmtId="177" fontId="3" fillId="0" borderId="8" xfId="0" applyNumberFormat="1" applyFont="1" applyFill="1" applyBorder="1" applyAlignment="1" applyProtection="1">
      <alignment horizontal="center" vertical="center" wrapText="1"/>
      <protection hidden="1"/>
    </xf>
    <xf numFmtId="177" fontId="3" fillId="0" borderId="4" xfId="0" applyNumberFormat="1" applyFont="1" applyBorder="1" applyAlignment="1" applyProtection="1">
      <alignment horizontal="center" vertical="center" wrapText="1"/>
      <protection hidden="1"/>
    </xf>
    <xf numFmtId="177" fontId="3" fillId="0" borderId="8" xfId="0" applyNumberFormat="1" applyFont="1" applyBorder="1" applyAlignment="1" applyProtection="1">
      <alignment horizontal="center" vertical="center" wrapText="1"/>
      <protection hidden="1"/>
    </xf>
    <xf numFmtId="0" fontId="3" fillId="0" borderId="5" xfId="0" applyFont="1" applyBorder="1" applyAlignment="1" applyProtection="1">
      <alignment horizontal="center" vertical="center" wrapText="1"/>
      <protection hidden="1"/>
    </xf>
    <xf numFmtId="0" fontId="3" fillId="0" borderId="6" xfId="0" applyFont="1" applyBorder="1" applyAlignment="1" applyProtection="1">
      <alignment horizontal="center" vertical="center" wrapText="1"/>
      <protection hidden="1"/>
    </xf>
    <xf numFmtId="0" fontId="3" fillId="0" borderId="7" xfId="0" applyFont="1" applyBorder="1" applyAlignment="1" applyProtection="1">
      <alignment horizontal="center" vertical="center" wrapText="1"/>
      <protection hidden="1"/>
    </xf>
    <xf numFmtId="0" fontId="4" fillId="0" borderId="12" xfId="0" applyFont="1" applyBorder="1" applyAlignment="1" applyProtection="1">
      <alignment horizontal="left" vertical="top" wrapText="1"/>
      <protection hidden="1"/>
    </xf>
    <xf numFmtId="9" fontId="16" fillId="3" borderId="1" xfId="16" applyNumberFormat="1" applyFont="1" applyFill="1" applyBorder="1" applyAlignment="1">
      <alignment horizontal="center" vertical="center"/>
    </xf>
    <xf numFmtId="10" fontId="16" fillId="3" borderId="1" xfId="25" applyNumberFormat="1" applyFont="1" applyFill="1" applyBorder="1" applyAlignment="1" applyProtection="1">
      <alignment horizontal="center" vertical="center" wrapText="1"/>
      <protection locked="0"/>
    </xf>
  </cellXfs>
  <cellStyles count="26">
    <cellStyle name="百分比 2" xfId="3" xr:uid="{00000000-0005-0000-0000-000000000000}"/>
    <cellStyle name="百分比 3 2" xfId="5" xr:uid="{00000000-0005-0000-0000-000001000000}"/>
    <cellStyle name="常规" xfId="0" builtinId="0"/>
    <cellStyle name="常规 10" xfId="9" xr:uid="{00000000-0005-0000-0000-000003000000}"/>
    <cellStyle name="常规 10 2" xfId="11" xr:uid="{00000000-0005-0000-0000-000004000000}"/>
    <cellStyle name="常规 2" xfId="12" xr:uid="{00000000-0005-0000-0000-000005000000}"/>
    <cellStyle name="常规 2 2" xfId="8" xr:uid="{00000000-0005-0000-0000-000006000000}"/>
    <cellStyle name="常规 2 3" xfId="10" xr:uid="{00000000-0005-0000-0000-000007000000}"/>
    <cellStyle name="常规 2 3 2 10" xfId="13" xr:uid="{00000000-0005-0000-0000-000008000000}"/>
    <cellStyle name="常规 28" xfId="14" xr:uid="{00000000-0005-0000-0000-000009000000}"/>
    <cellStyle name="常规 3" xfId="15" xr:uid="{00000000-0005-0000-0000-00000A000000}"/>
    <cellStyle name="常规 3 2" xfId="6" xr:uid="{00000000-0005-0000-0000-00000B000000}"/>
    <cellStyle name="常规 3 2 2" xfId="4" xr:uid="{00000000-0005-0000-0000-00000C000000}"/>
    <cellStyle name="常规 3 3" xfId="7" xr:uid="{00000000-0005-0000-0000-00000D000000}"/>
    <cellStyle name="常规 4" xfId="16" xr:uid="{00000000-0005-0000-0000-00000E000000}"/>
    <cellStyle name="常规 4 2 2" xfId="1" xr:uid="{00000000-0005-0000-0000-00000F000000}"/>
    <cellStyle name="常规 5" xfId="17" xr:uid="{00000000-0005-0000-0000-000010000000}"/>
    <cellStyle name="常规 5 6" xfId="18" xr:uid="{00000000-0005-0000-0000-000011000000}"/>
    <cellStyle name="常规 6" xfId="2" xr:uid="{00000000-0005-0000-0000-000012000000}"/>
    <cellStyle name="常规 6 6" xfId="19" xr:uid="{00000000-0005-0000-0000-000013000000}"/>
    <cellStyle name="常规 7 2" xfId="20" xr:uid="{00000000-0005-0000-0000-000014000000}"/>
    <cellStyle name="常规 7 5" xfId="21" xr:uid="{00000000-0005-0000-0000-000015000000}"/>
    <cellStyle name="常规 8 5" xfId="22" xr:uid="{00000000-0005-0000-0000-000016000000}"/>
    <cellStyle name="常规_编制说明" xfId="25" xr:uid="{A9BA8259-5FBA-45F2-A721-8EE0AF235A2D}"/>
    <cellStyle name="千位分隔 2" xfId="23" xr:uid="{00000000-0005-0000-0000-000017000000}"/>
    <cellStyle name="千位分隔 3" xfId="24" xr:uid="{00000000-0005-0000-0000-000018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9"/>
  <sheetViews>
    <sheetView view="pageBreakPreview" zoomScaleNormal="100" zoomScaleSheetLayoutView="100" workbookViewId="0">
      <selection activeCell="A2" sqref="A2:H4"/>
    </sheetView>
  </sheetViews>
  <sheetFormatPr defaultColWidth="9" defaultRowHeight="13.5" x14ac:dyDescent="0.15"/>
  <cols>
    <col min="8" max="8" width="14.625" customWidth="1"/>
  </cols>
  <sheetData>
    <row r="1" spans="1:8" ht="131.44999999999999" customHeight="1" x14ac:dyDescent="0.15">
      <c r="A1" s="55" t="s">
        <v>57</v>
      </c>
      <c r="B1" s="55"/>
      <c r="C1" s="55"/>
      <c r="D1" s="55"/>
      <c r="E1" s="55"/>
      <c r="F1" s="55"/>
      <c r="G1" s="55"/>
      <c r="H1" s="55"/>
    </row>
    <row r="2" spans="1:8" x14ac:dyDescent="0.15">
      <c r="A2" s="54" t="s">
        <v>27</v>
      </c>
      <c r="B2" s="54"/>
      <c r="C2" s="54"/>
      <c r="D2" s="54"/>
      <c r="E2" s="54"/>
      <c r="F2" s="54"/>
      <c r="G2" s="54"/>
      <c r="H2" s="54"/>
    </row>
    <row r="3" spans="1:8" x14ac:dyDescent="0.15">
      <c r="A3" s="54"/>
      <c r="B3" s="54"/>
      <c r="C3" s="54"/>
      <c r="D3" s="54"/>
      <c r="E3" s="54"/>
      <c r="F3" s="54"/>
      <c r="G3" s="54"/>
      <c r="H3" s="54"/>
    </row>
    <row r="4" spans="1:8" ht="310.35000000000002" customHeight="1" x14ac:dyDescent="0.15">
      <c r="A4" s="54"/>
      <c r="B4" s="54"/>
      <c r="C4" s="54"/>
      <c r="D4" s="54"/>
      <c r="E4" s="54"/>
      <c r="F4" s="54"/>
      <c r="G4" s="54"/>
      <c r="H4" s="54"/>
    </row>
    <row r="5" spans="1:8" ht="38.450000000000003" customHeight="1" x14ac:dyDescent="0.15">
      <c r="A5" s="51" t="s">
        <v>0</v>
      </c>
      <c r="B5" s="51"/>
      <c r="C5" s="56"/>
      <c r="D5" s="56"/>
      <c r="E5" s="56"/>
      <c r="F5" s="56"/>
      <c r="G5" s="20" t="s">
        <v>1</v>
      </c>
      <c r="H5" s="21"/>
    </row>
    <row r="6" spans="1:8" ht="38.450000000000003" customHeight="1" x14ac:dyDescent="0.15">
      <c r="A6" s="51" t="s">
        <v>2</v>
      </c>
      <c r="B6" s="51"/>
      <c r="C6" s="56"/>
      <c r="D6" s="56"/>
      <c r="E6" s="56"/>
      <c r="F6" s="56"/>
      <c r="G6" s="20" t="s">
        <v>3</v>
      </c>
      <c r="H6" s="21"/>
    </row>
    <row r="7" spans="1:8" ht="38.450000000000003" customHeight="1" x14ac:dyDescent="0.15">
      <c r="A7" s="49"/>
      <c r="B7" s="49"/>
      <c r="C7" s="50"/>
      <c r="D7" s="50"/>
      <c r="E7" s="49"/>
      <c r="F7" s="49"/>
      <c r="G7" s="49"/>
      <c r="H7" s="21"/>
    </row>
    <row r="8" spans="1:8" ht="57.6" customHeight="1" x14ac:dyDescent="0.15">
      <c r="A8" s="51" t="s">
        <v>4</v>
      </c>
      <c r="B8" s="51"/>
      <c r="C8" s="52" t="s">
        <v>34</v>
      </c>
      <c r="D8" s="53"/>
      <c r="E8" s="53"/>
      <c r="F8" s="53"/>
      <c r="G8" s="22"/>
      <c r="H8" s="21"/>
    </row>
    <row r="9" spans="1:8" ht="28.7" customHeight="1" x14ac:dyDescent="0.15">
      <c r="A9" s="49"/>
      <c r="B9" s="49"/>
      <c r="C9" s="49"/>
      <c r="D9" s="49"/>
      <c r="E9" s="49"/>
      <c r="F9" s="49"/>
      <c r="G9" s="49"/>
      <c r="H9" s="21"/>
    </row>
  </sheetData>
  <mergeCells count="10">
    <mergeCell ref="A1:H1"/>
    <mergeCell ref="A5:B5"/>
    <mergeCell ref="C5:F5"/>
    <mergeCell ref="A6:B6"/>
    <mergeCell ref="C6:F6"/>
    <mergeCell ref="A7:G7"/>
    <mergeCell ref="A8:B8"/>
    <mergeCell ref="C8:F8"/>
    <mergeCell ref="A9:G9"/>
    <mergeCell ref="A2:H4"/>
  </mergeCells>
  <phoneticPr fontId="15" type="noConversion"/>
  <printOptions horizontalCentered="1"/>
  <pageMargins left="0.70763888888888904" right="0.70763888888888904" top="0.74791666666666701" bottom="0.74791666666666701" header="0.31388888888888899" footer="0.313888888888888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0DE1D-BE1D-4961-89CD-922ED99777B7}">
  <dimension ref="A1:F11"/>
  <sheetViews>
    <sheetView workbookViewId="0">
      <selection activeCell="D5" sqref="D5"/>
    </sheetView>
  </sheetViews>
  <sheetFormatPr defaultColWidth="9" defaultRowHeight="13.5" x14ac:dyDescent="0.15"/>
  <cols>
    <col min="1" max="1" width="9" style="12"/>
    <col min="2" max="2" width="25" style="12" customWidth="1"/>
    <col min="3" max="3" width="8.625" style="12" customWidth="1"/>
    <col min="4" max="4" width="8.5" style="12" customWidth="1"/>
    <col min="5" max="5" width="11" style="12" customWidth="1"/>
    <col min="6" max="6" width="24.125" style="12" customWidth="1"/>
    <col min="7" max="16384" width="9" style="12"/>
  </cols>
  <sheetData>
    <row r="1" spans="1:6" ht="40.15" customHeight="1" x14ac:dyDescent="0.15">
      <c r="A1" s="57" t="str">
        <f>封面!A1</f>
        <v xml:space="preserve">
临漳公园公交首末站项目劳务分包
</v>
      </c>
      <c r="B1" s="57"/>
      <c r="C1" s="57"/>
      <c r="D1" s="57"/>
      <c r="E1" s="57"/>
      <c r="F1" s="57"/>
    </row>
    <row r="2" spans="1:6" ht="45" customHeight="1" x14ac:dyDescent="0.15">
      <c r="A2" s="58" t="s">
        <v>28</v>
      </c>
      <c r="B2" s="58"/>
      <c r="C2" s="58"/>
      <c r="D2" s="58"/>
      <c r="E2" s="58"/>
      <c r="F2" s="58"/>
    </row>
    <row r="3" spans="1:6" ht="47.45" customHeight="1" x14ac:dyDescent="0.15">
      <c r="A3" s="13" t="s">
        <v>5</v>
      </c>
      <c r="B3" s="13" t="s">
        <v>6</v>
      </c>
      <c r="C3" s="59" t="s">
        <v>29</v>
      </c>
      <c r="D3" s="60"/>
      <c r="E3" s="61"/>
      <c r="F3" s="13" t="s">
        <v>7</v>
      </c>
    </row>
    <row r="4" spans="1:6" ht="47.45" customHeight="1" x14ac:dyDescent="0.15">
      <c r="A4" s="13">
        <v>1</v>
      </c>
      <c r="B4" s="13" t="s">
        <v>145</v>
      </c>
      <c r="C4" s="62">
        <f>劳务分包!J92</f>
        <v>232035.99786114052</v>
      </c>
      <c r="D4" s="63"/>
      <c r="E4" s="64"/>
      <c r="F4" s="14"/>
    </row>
    <row r="5" spans="1:6" ht="55.5" customHeight="1" x14ac:dyDescent="0.15">
      <c r="A5" s="15">
        <v>2</v>
      </c>
      <c r="B5" s="16" t="s">
        <v>8</v>
      </c>
      <c r="C5" s="16" t="s">
        <v>9</v>
      </c>
      <c r="D5" s="79">
        <v>0.03</v>
      </c>
      <c r="E5" s="17">
        <f>C4/(1+D5)*D5</f>
        <v>6758.3300347905006</v>
      </c>
      <c r="F5" s="18" t="s">
        <v>10</v>
      </c>
    </row>
    <row r="6" spans="1:6" ht="15.75" x14ac:dyDescent="0.3">
      <c r="A6" s="65" t="s">
        <v>11</v>
      </c>
      <c r="B6" s="65"/>
      <c r="C6" s="65"/>
      <c r="D6" s="65"/>
      <c r="E6" s="65"/>
      <c r="F6" s="65"/>
    </row>
    <row r="7" spans="1:6" ht="21.95" customHeight="1" x14ac:dyDescent="0.3">
      <c r="A7" s="19" t="s">
        <v>12</v>
      </c>
      <c r="B7" s="19"/>
      <c r="C7" s="19"/>
      <c r="D7" s="19"/>
      <c r="E7" s="19"/>
      <c r="F7" s="19"/>
    </row>
    <row r="8" spans="1:6" ht="16.5" x14ac:dyDescent="0.3">
      <c r="A8" s="19"/>
      <c r="B8" s="19"/>
      <c r="C8" s="19"/>
      <c r="D8" s="19"/>
      <c r="E8" s="19"/>
      <c r="F8" s="19"/>
    </row>
    <row r="9" spans="1:6" ht="16.5" x14ac:dyDescent="0.3">
      <c r="A9" s="19" t="s">
        <v>13</v>
      </c>
      <c r="B9" s="19"/>
      <c r="C9" s="19"/>
      <c r="D9" s="19"/>
      <c r="E9" s="19"/>
      <c r="F9" s="19"/>
    </row>
    <row r="10" spans="1:6" ht="16.5" x14ac:dyDescent="0.3">
      <c r="A10" s="19"/>
      <c r="B10" s="19"/>
      <c r="C10" s="19"/>
      <c r="D10" s="19"/>
      <c r="E10" s="19"/>
      <c r="F10" s="19"/>
    </row>
    <row r="11" spans="1:6" ht="16.5" x14ac:dyDescent="0.3">
      <c r="A11" s="19" t="s">
        <v>14</v>
      </c>
      <c r="B11" s="19"/>
      <c r="C11" s="19"/>
      <c r="D11" s="19"/>
      <c r="E11" s="19"/>
      <c r="F11" s="19"/>
    </row>
  </sheetData>
  <mergeCells count="5">
    <mergeCell ref="A1:F1"/>
    <mergeCell ref="A2:F2"/>
    <mergeCell ref="C3:E3"/>
    <mergeCell ref="C4:E4"/>
    <mergeCell ref="A6:F6"/>
  </mergeCells>
  <phoneticPr fontId="15"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92"/>
  <sheetViews>
    <sheetView tabSelected="1" view="pageBreakPreview" zoomScaleNormal="85" zoomScaleSheetLayoutView="100" workbookViewId="0">
      <pane ySplit="4" topLeftCell="A87" activePane="bottomLeft" state="frozen"/>
      <selection pane="bottomLeft" activeCell="I92" sqref="I92"/>
    </sheetView>
  </sheetViews>
  <sheetFormatPr defaultColWidth="9" defaultRowHeight="13.5" x14ac:dyDescent="0.15"/>
  <cols>
    <col min="1" max="1" width="6.125" style="1" customWidth="1"/>
    <col min="2" max="2" width="10.5" style="2" customWidth="1"/>
    <col min="3" max="3" width="40.5" style="3" customWidth="1"/>
    <col min="4" max="4" width="6.75" style="1" customWidth="1"/>
    <col min="5" max="5" width="8.375" style="4" customWidth="1"/>
    <col min="6" max="6" width="13.125" style="5" customWidth="1"/>
    <col min="7" max="7" width="8.5" style="5" customWidth="1"/>
    <col min="8" max="8" width="9.125" style="5" customWidth="1"/>
    <col min="9" max="9" width="10.75" style="5" customWidth="1"/>
    <col min="10" max="10" width="11" style="5" customWidth="1"/>
    <col min="11" max="11" width="31.125" style="6" customWidth="1"/>
    <col min="12" max="12" width="9" style="6"/>
    <col min="13" max="13" width="9.25" style="6" bestFit="1" customWidth="1"/>
    <col min="14" max="16384" width="9" style="6"/>
  </cols>
  <sheetData>
    <row r="1" spans="1:11" ht="33.6" customHeight="1" x14ac:dyDescent="0.15">
      <c r="A1" s="66" t="s">
        <v>56</v>
      </c>
      <c r="B1" s="66"/>
      <c r="C1" s="66"/>
      <c r="D1" s="66"/>
      <c r="E1" s="66"/>
      <c r="F1" s="66"/>
      <c r="G1" s="66"/>
      <c r="H1" s="66"/>
      <c r="I1" s="66"/>
      <c r="J1" s="66"/>
      <c r="K1" s="66"/>
    </row>
    <row r="2" spans="1:11" ht="33.6" customHeight="1" x14ac:dyDescent="0.15">
      <c r="A2" s="67" t="s">
        <v>30</v>
      </c>
      <c r="B2" s="67"/>
      <c r="C2" s="67"/>
      <c r="D2" s="67"/>
      <c r="E2" s="67"/>
      <c r="F2" s="67"/>
      <c r="G2" s="67"/>
      <c r="H2" s="67"/>
      <c r="I2" s="67"/>
      <c r="J2" s="67"/>
      <c r="K2" s="67"/>
    </row>
    <row r="3" spans="1:11" ht="30" customHeight="1" x14ac:dyDescent="0.15">
      <c r="A3" s="69" t="s">
        <v>5</v>
      </c>
      <c r="B3" s="69" t="s">
        <v>15</v>
      </c>
      <c r="C3" s="69" t="s">
        <v>16</v>
      </c>
      <c r="D3" s="69" t="s">
        <v>17</v>
      </c>
      <c r="E3" s="71" t="s">
        <v>18</v>
      </c>
      <c r="F3" s="73" t="s">
        <v>25</v>
      </c>
      <c r="G3" s="7" t="s">
        <v>23</v>
      </c>
      <c r="H3" s="73" t="s">
        <v>24</v>
      </c>
      <c r="I3" s="73" t="s">
        <v>26</v>
      </c>
      <c r="J3" s="73" t="s">
        <v>19</v>
      </c>
      <c r="K3" s="69" t="s">
        <v>7</v>
      </c>
    </row>
    <row r="4" spans="1:11" ht="30" customHeight="1" x14ac:dyDescent="0.15">
      <c r="A4" s="70"/>
      <c r="B4" s="70"/>
      <c r="C4" s="70"/>
      <c r="D4" s="70"/>
      <c r="E4" s="72"/>
      <c r="F4" s="74"/>
      <c r="G4" s="80">
        <v>0.03</v>
      </c>
      <c r="H4" s="74"/>
      <c r="I4" s="74"/>
      <c r="J4" s="74"/>
      <c r="K4" s="70"/>
    </row>
    <row r="5" spans="1:11" s="25" customFormat="1" ht="21" customHeight="1" x14ac:dyDescent="0.15">
      <c r="A5" s="29" t="s">
        <v>35</v>
      </c>
      <c r="B5" s="75" t="s">
        <v>36</v>
      </c>
      <c r="C5" s="76"/>
      <c r="D5" s="35"/>
      <c r="E5" s="35"/>
      <c r="F5" s="35"/>
      <c r="G5" s="35"/>
      <c r="H5" s="35"/>
      <c r="I5" s="35"/>
      <c r="J5" s="24"/>
      <c r="K5" s="78" t="s">
        <v>94</v>
      </c>
    </row>
    <row r="6" spans="1:11" s="25" customFormat="1" ht="21" customHeight="1" x14ac:dyDescent="0.15">
      <c r="A6" s="75" t="s">
        <v>47</v>
      </c>
      <c r="B6" s="76"/>
      <c r="C6" s="77"/>
      <c r="D6" s="28"/>
      <c r="E6" s="28"/>
      <c r="F6" s="28"/>
      <c r="G6" s="28"/>
      <c r="H6" s="28"/>
      <c r="I6" s="28"/>
      <c r="J6" s="24"/>
      <c r="K6" s="78"/>
    </row>
    <row r="7" spans="1:11" s="25" customFormat="1" ht="21" customHeight="1" x14ac:dyDescent="0.15">
      <c r="A7" s="8">
        <v>1</v>
      </c>
      <c r="B7" s="36" t="s">
        <v>37</v>
      </c>
      <c r="C7" s="36" t="s">
        <v>38</v>
      </c>
      <c r="D7" s="37" t="s">
        <v>31</v>
      </c>
      <c r="E7" s="38">
        <v>38</v>
      </c>
      <c r="F7" s="30">
        <v>7.7026319999999995</v>
      </c>
      <c r="G7" s="30">
        <f t="shared" ref="G7:G90" si="0">F7*$G$4</f>
        <v>0.23107895999999997</v>
      </c>
      <c r="H7" s="30">
        <f t="shared" ref="H7" si="1">F7+G7</f>
        <v>7.9337109599999991</v>
      </c>
      <c r="I7" s="30">
        <f t="shared" ref="I7" si="2">E7*F7</f>
        <v>292.70001600000001</v>
      </c>
      <c r="J7" s="30">
        <f t="shared" ref="J7" si="3">E7*H7</f>
        <v>301.48101647999999</v>
      </c>
      <c r="K7" s="78"/>
    </row>
    <row r="8" spans="1:11" s="25" customFormat="1" ht="21" customHeight="1" x14ac:dyDescent="0.15">
      <c r="A8" s="75" t="s">
        <v>48</v>
      </c>
      <c r="B8" s="76"/>
      <c r="C8" s="77"/>
      <c r="D8" s="37"/>
      <c r="E8" s="38"/>
      <c r="F8" s="30"/>
      <c r="G8" s="30"/>
      <c r="H8" s="30"/>
      <c r="I8" s="30"/>
      <c r="J8" s="30"/>
      <c r="K8" s="78"/>
    </row>
    <row r="9" spans="1:11" ht="43.5" customHeight="1" x14ac:dyDescent="0.15">
      <c r="A9" s="8">
        <v>2</v>
      </c>
      <c r="B9" s="26" t="s">
        <v>39</v>
      </c>
      <c r="C9" s="26" t="s">
        <v>49</v>
      </c>
      <c r="D9" s="27" t="s">
        <v>32</v>
      </c>
      <c r="E9" s="39">
        <v>5.61</v>
      </c>
      <c r="F9" s="24">
        <v>21.927129208556146</v>
      </c>
      <c r="G9" s="24">
        <f t="shared" si="0"/>
        <v>0.6578138762566843</v>
      </c>
      <c r="H9" s="24">
        <f t="shared" ref="H9:H91" si="4">F9+G9</f>
        <v>22.584943084812831</v>
      </c>
      <c r="I9" s="24">
        <f t="shared" ref="I9:I91" si="5">E9*F9</f>
        <v>123.01119485999999</v>
      </c>
      <c r="J9" s="24">
        <f t="shared" ref="J9:J91" si="6">E9*H9</f>
        <v>126.7015307058</v>
      </c>
      <c r="K9" s="78"/>
    </row>
    <row r="10" spans="1:11" ht="43.5" customHeight="1" x14ac:dyDescent="0.15">
      <c r="A10" s="8">
        <v>3</v>
      </c>
      <c r="B10" s="26" t="s">
        <v>40</v>
      </c>
      <c r="C10" s="26" t="s">
        <v>50</v>
      </c>
      <c r="D10" s="27" t="s">
        <v>32</v>
      </c>
      <c r="E10" s="39">
        <v>21.5</v>
      </c>
      <c r="F10" s="24">
        <v>88.887725999999986</v>
      </c>
      <c r="G10" s="24">
        <f t="shared" si="0"/>
        <v>2.6666317799999995</v>
      </c>
      <c r="H10" s="24">
        <f t="shared" si="4"/>
        <v>91.554357779999989</v>
      </c>
      <c r="I10" s="24">
        <f t="shared" si="5"/>
        <v>1911.0861089999996</v>
      </c>
      <c r="J10" s="24">
        <f t="shared" si="6"/>
        <v>1968.4186922699998</v>
      </c>
      <c r="K10" s="78"/>
    </row>
    <row r="11" spans="1:11" ht="43.5" customHeight="1" x14ac:dyDescent="0.15">
      <c r="A11" s="8">
        <v>4</v>
      </c>
      <c r="B11" s="26" t="s">
        <v>41</v>
      </c>
      <c r="C11" s="26" t="s">
        <v>50</v>
      </c>
      <c r="D11" s="27" t="s">
        <v>32</v>
      </c>
      <c r="E11" s="39">
        <v>21.35</v>
      </c>
      <c r="F11" s="24">
        <v>34.160315690866426</v>
      </c>
      <c r="G11" s="24">
        <f t="shared" si="0"/>
        <v>1.0248094707259927</v>
      </c>
      <c r="H11" s="24">
        <f t="shared" si="4"/>
        <v>35.185125161592417</v>
      </c>
      <c r="I11" s="24">
        <f t="shared" si="5"/>
        <v>729.32273999999825</v>
      </c>
      <c r="J11" s="24">
        <f t="shared" si="6"/>
        <v>751.20242219999818</v>
      </c>
      <c r="K11" s="78"/>
    </row>
    <row r="12" spans="1:11" ht="43.5" customHeight="1" x14ac:dyDescent="0.15">
      <c r="A12" s="8">
        <v>5</v>
      </c>
      <c r="B12" s="26" t="s">
        <v>42</v>
      </c>
      <c r="C12" s="26" t="s">
        <v>51</v>
      </c>
      <c r="D12" s="27" t="s">
        <v>32</v>
      </c>
      <c r="E12" s="39">
        <v>0.12</v>
      </c>
      <c r="F12" s="24">
        <v>38.688465000000001</v>
      </c>
      <c r="G12" s="24">
        <f t="shared" si="0"/>
        <v>1.1606539499999999</v>
      </c>
      <c r="H12" s="24">
        <f t="shared" si="4"/>
        <v>39.849118949999998</v>
      </c>
      <c r="I12" s="24">
        <f t="shared" si="5"/>
        <v>4.6426157999999997</v>
      </c>
      <c r="J12" s="24">
        <f t="shared" si="6"/>
        <v>4.7818942739999999</v>
      </c>
      <c r="K12" s="78"/>
    </row>
    <row r="13" spans="1:11" ht="56.25" customHeight="1" x14ac:dyDescent="0.15">
      <c r="A13" s="8">
        <v>6</v>
      </c>
      <c r="B13" s="40" t="s">
        <v>43</v>
      </c>
      <c r="C13" s="40" t="s">
        <v>52</v>
      </c>
      <c r="D13" s="41" t="s">
        <v>32</v>
      </c>
      <c r="E13" s="42">
        <v>7.87</v>
      </c>
      <c r="F13" s="24">
        <v>37.299612808132146</v>
      </c>
      <c r="G13" s="24">
        <f t="shared" si="0"/>
        <v>1.1189883842439643</v>
      </c>
      <c r="H13" s="24">
        <f t="shared" si="4"/>
        <v>38.418601192376109</v>
      </c>
      <c r="I13" s="24">
        <f t="shared" si="5"/>
        <v>293.54795280000002</v>
      </c>
      <c r="J13" s="24">
        <f t="shared" si="6"/>
        <v>302.354391384</v>
      </c>
      <c r="K13" s="78"/>
    </row>
    <row r="14" spans="1:11" ht="56.25" customHeight="1" x14ac:dyDescent="0.15">
      <c r="A14" s="8">
        <v>7</v>
      </c>
      <c r="B14" s="40" t="s">
        <v>44</v>
      </c>
      <c r="C14" s="40" t="s">
        <v>53</v>
      </c>
      <c r="D14" s="41" t="s">
        <v>32</v>
      </c>
      <c r="E14" s="42">
        <v>6.71</v>
      </c>
      <c r="F14" s="24">
        <v>41.709551150521605</v>
      </c>
      <c r="G14" s="24">
        <f t="shared" si="0"/>
        <v>1.2512865345156481</v>
      </c>
      <c r="H14" s="24">
        <f t="shared" si="4"/>
        <v>42.960837685037255</v>
      </c>
      <c r="I14" s="24">
        <f t="shared" si="5"/>
        <v>279.87108821999999</v>
      </c>
      <c r="J14" s="24">
        <f t="shared" si="6"/>
        <v>288.26722086659998</v>
      </c>
      <c r="K14" s="78"/>
    </row>
    <row r="15" spans="1:11" ht="56.25" customHeight="1" x14ac:dyDescent="0.15">
      <c r="A15" s="8">
        <v>8</v>
      </c>
      <c r="B15" s="43" t="s">
        <v>45</v>
      </c>
      <c r="C15" s="43" t="s">
        <v>54</v>
      </c>
      <c r="D15" s="44" t="s">
        <v>32</v>
      </c>
      <c r="E15" s="45">
        <v>0.44</v>
      </c>
      <c r="F15" s="24">
        <v>86.573700000000017</v>
      </c>
      <c r="G15" s="24">
        <f t="shared" si="0"/>
        <v>2.5972110000000006</v>
      </c>
      <c r="H15" s="24">
        <f t="shared" si="4"/>
        <v>89.170911000000018</v>
      </c>
      <c r="I15" s="24">
        <f t="shared" si="5"/>
        <v>38.092428000000005</v>
      </c>
      <c r="J15" s="24">
        <f t="shared" si="6"/>
        <v>39.235200840000012</v>
      </c>
      <c r="K15" s="78"/>
    </row>
    <row r="16" spans="1:11" ht="43.5" customHeight="1" x14ac:dyDescent="0.15">
      <c r="A16" s="8">
        <v>9</v>
      </c>
      <c r="B16" s="36" t="s">
        <v>46</v>
      </c>
      <c r="C16" s="36" t="s">
        <v>55</v>
      </c>
      <c r="D16" s="37" t="s">
        <v>32</v>
      </c>
      <c r="E16" s="38">
        <v>0.62</v>
      </c>
      <c r="F16" s="24">
        <v>60.408449999999945</v>
      </c>
      <c r="G16" s="24">
        <f t="shared" si="0"/>
        <v>1.8122534999999982</v>
      </c>
      <c r="H16" s="24">
        <f t="shared" si="4"/>
        <v>62.220703499999942</v>
      </c>
      <c r="I16" s="24">
        <f t="shared" si="5"/>
        <v>37.453238999999968</v>
      </c>
      <c r="J16" s="24">
        <f t="shared" si="6"/>
        <v>38.576836169999964</v>
      </c>
      <c r="K16" s="78"/>
    </row>
    <row r="17" spans="1:11" ht="29.25" customHeight="1" x14ac:dyDescent="0.15">
      <c r="A17" s="75" t="s">
        <v>58</v>
      </c>
      <c r="B17" s="76"/>
      <c r="C17" s="77"/>
      <c r="D17" s="27"/>
      <c r="E17" s="24"/>
      <c r="F17" s="24"/>
      <c r="G17" s="24"/>
      <c r="H17" s="24"/>
      <c r="I17" s="24"/>
      <c r="J17" s="24"/>
      <c r="K17" s="78"/>
    </row>
    <row r="18" spans="1:11" ht="36" customHeight="1" x14ac:dyDescent="0.15">
      <c r="A18" s="8">
        <v>10</v>
      </c>
      <c r="B18" s="26" t="s">
        <v>59</v>
      </c>
      <c r="C18" s="26" t="s">
        <v>60</v>
      </c>
      <c r="D18" s="27" t="s">
        <v>32</v>
      </c>
      <c r="E18" s="46">
        <v>1.98</v>
      </c>
      <c r="F18" s="24">
        <v>487.64620454545457</v>
      </c>
      <c r="G18" s="24">
        <f t="shared" si="0"/>
        <v>14.629386136363637</v>
      </c>
      <c r="H18" s="24">
        <f t="shared" si="4"/>
        <v>502.27559068181819</v>
      </c>
      <c r="I18" s="24">
        <f t="shared" si="5"/>
        <v>965.53948500000001</v>
      </c>
      <c r="J18" s="24">
        <f t="shared" si="6"/>
        <v>994.50566954999999</v>
      </c>
      <c r="K18" s="78"/>
    </row>
    <row r="19" spans="1:11" ht="29.25" customHeight="1" x14ac:dyDescent="0.15">
      <c r="A19" s="8">
        <v>11</v>
      </c>
      <c r="B19" s="26" t="s">
        <v>61</v>
      </c>
      <c r="C19" s="26" t="s">
        <v>75</v>
      </c>
      <c r="D19" s="27" t="s">
        <v>32</v>
      </c>
      <c r="E19" s="46">
        <v>24.87</v>
      </c>
      <c r="F19" s="24">
        <v>614.25264861278663</v>
      </c>
      <c r="G19" s="24">
        <f t="shared" si="0"/>
        <v>18.427579458383597</v>
      </c>
      <c r="H19" s="24">
        <f t="shared" si="4"/>
        <v>632.68022807117018</v>
      </c>
      <c r="I19" s="24">
        <f t="shared" si="5"/>
        <v>15276.463371000003</v>
      </c>
      <c r="J19" s="24">
        <f t="shared" si="6"/>
        <v>15734.757272130002</v>
      </c>
      <c r="K19" s="78"/>
    </row>
    <row r="20" spans="1:11" ht="48.75" customHeight="1" x14ac:dyDescent="0.15">
      <c r="A20" s="8">
        <v>12</v>
      </c>
      <c r="B20" s="26" t="s">
        <v>62</v>
      </c>
      <c r="C20" s="26" t="s">
        <v>63</v>
      </c>
      <c r="D20" s="27" t="s">
        <v>32</v>
      </c>
      <c r="E20" s="46">
        <v>21.77</v>
      </c>
      <c r="F20" s="24">
        <v>420.60266293063853</v>
      </c>
      <c r="G20" s="24">
        <f t="shared" si="0"/>
        <v>12.618079887919155</v>
      </c>
      <c r="H20" s="24">
        <f t="shared" si="4"/>
        <v>433.22074281855771</v>
      </c>
      <c r="I20" s="24">
        <f t="shared" si="5"/>
        <v>9156.5199720000001</v>
      </c>
      <c r="J20" s="24">
        <f t="shared" si="6"/>
        <v>9431.2155711600008</v>
      </c>
      <c r="K20" s="78"/>
    </row>
    <row r="21" spans="1:11" ht="48.75" customHeight="1" x14ac:dyDescent="0.15">
      <c r="A21" s="8">
        <v>13</v>
      </c>
      <c r="B21" s="26" t="s">
        <v>64</v>
      </c>
      <c r="C21" s="26" t="s">
        <v>65</v>
      </c>
      <c r="D21" s="27" t="s">
        <v>31</v>
      </c>
      <c r="E21" s="46">
        <v>49.6</v>
      </c>
      <c r="F21" s="24">
        <v>96.525630000000007</v>
      </c>
      <c r="G21" s="24">
        <f t="shared" si="0"/>
        <v>2.8957689000000002</v>
      </c>
      <c r="H21" s="24">
        <f t="shared" si="4"/>
        <v>99.421398900000014</v>
      </c>
      <c r="I21" s="24">
        <f t="shared" si="5"/>
        <v>4787.6712480000006</v>
      </c>
      <c r="J21" s="24">
        <f t="shared" si="6"/>
        <v>4931.3013854400006</v>
      </c>
      <c r="K21" s="78"/>
    </row>
    <row r="22" spans="1:11" ht="77.25" customHeight="1" x14ac:dyDescent="0.15">
      <c r="A22" s="8">
        <v>14</v>
      </c>
      <c r="B22" s="26" t="s">
        <v>66</v>
      </c>
      <c r="C22" s="26" t="s">
        <v>67</v>
      </c>
      <c r="D22" s="27" t="s">
        <v>31</v>
      </c>
      <c r="E22" s="46">
        <v>3.6</v>
      </c>
      <c r="F22" s="24">
        <v>396.50844499999994</v>
      </c>
      <c r="G22" s="24">
        <f t="shared" si="0"/>
        <v>11.895253349999997</v>
      </c>
      <c r="H22" s="24">
        <f t="shared" si="4"/>
        <v>408.40369834999996</v>
      </c>
      <c r="I22" s="24">
        <f t="shared" si="5"/>
        <v>1427.4304019999997</v>
      </c>
      <c r="J22" s="24">
        <f t="shared" si="6"/>
        <v>1470.2533140599999</v>
      </c>
      <c r="K22" s="78"/>
    </row>
    <row r="23" spans="1:11" ht="39" customHeight="1" x14ac:dyDescent="0.15">
      <c r="A23" s="8">
        <v>15</v>
      </c>
      <c r="B23" s="26" t="s">
        <v>68</v>
      </c>
      <c r="C23" s="26" t="s">
        <v>76</v>
      </c>
      <c r="D23" s="27" t="s">
        <v>31</v>
      </c>
      <c r="E23" s="46">
        <v>17.28</v>
      </c>
      <c r="F23" s="24">
        <v>319.36413125000001</v>
      </c>
      <c r="G23" s="24">
        <f t="shared" si="0"/>
        <v>9.5809239374999997</v>
      </c>
      <c r="H23" s="24">
        <f t="shared" si="4"/>
        <v>328.94505518750003</v>
      </c>
      <c r="I23" s="24">
        <f t="shared" si="5"/>
        <v>5518.612188000001</v>
      </c>
      <c r="J23" s="24">
        <f t="shared" si="6"/>
        <v>5684.1705536400013</v>
      </c>
      <c r="K23" s="78"/>
    </row>
    <row r="24" spans="1:11" ht="72.75" customHeight="1" x14ac:dyDescent="0.15">
      <c r="A24" s="8">
        <v>16</v>
      </c>
      <c r="B24" s="26" t="s">
        <v>69</v>
      </c>
      <c r="C24" s="26" t="s">
        <v>106</v>
      </c>
      <c r="D24" s="27" t="s">
        <v>70</v>
      </c>
      <c r="E24" s="39">
        <v>0.24399999999999999</v>
      </c>
      <c r="F24" s="24">
        <v>689.74448606557371</v>
      </c>
      <c r="G24" s="24">
        <f t="shared" si="0"/>
        <v>20.692334581967209</v>
      </c>
      <c r="H24" s="24">
        <f t="shared" si="4"/>
        <v>710.43682064754091</v>
      </c>
      <c r="I24" s="24">
        <f t="shared" si="5"/>
        <v>168.29765459999999</v>
      </c>
      <c r="J24" s="24">
        <f t="shared" si="6"/>
        <v>173.34658423799999</v>
      </c>
      <c r="K24" s="78"/>
    </row>
    <row r="25" spans="1:11" ht="72.75" customHeight="1" x14ac:dyDescent="0.15">
      <c r="A25" s="8">
        <v>17</v>
      </c>
      <c r="B25" s="26" t="s">
        <v>69</v>
      </c>
      <c r="C25" s="26" t="s">
        <v>107</v>
      </c>
      <c r="D25" s="27" t="s">
        <v>70</v>
      </c>
      <c r="E25" s="39">
        <v>5.0209999999999999</v>
      </c>
      <c r="F25" s="24">
        <v>762.1634982672773</v>
      </c>
      <c r="G25" s="24">
        <f t="shared" si="0"/>
        <v>22.864904948018317</v>
      </c>
      <c r="H25" s="24">
        <f t="shared" si="4"/>
        <v>785.02840321529561</v>
      </c>
      <c r="I25" s="24">
        <f t="shared" si="5"/>
        <v>3826.8229247999993</v>
      </c>
      <c r="J25" s="24">
        <f t="shared" si="6"/>
        <v>3941.627612543999</v>
      </c>
      <c r="K25" s="78"/>
    </row>
    <row r="26" spans="1:11" ht="72.75" customHeight="1" x14ac:dyDescent="0.15">
      <c r="A26" s="8">
        <v>18</v>
      </c>
      <c r="B26" s="26" t="s">
        <v>69</v>
      </c>
      <c r="C26" s="26" t="s">
        <v>108</v>
      </c>
      <c r="D26" s="27" t="s">
        <v>70</v>
      </c>
      <c r="E26" s="39">
        <v>2.5449999999999999</v>
      </c>
      <c r="F26" s="24">
        <v>646.45341453831031</v>
      </c>
      <c r="G26" s="24">
        <f t="shared" si="0"/>
        <v>19.393602436149308</v>
      </c>
      <c r="H26" s="24">
        <f t="shared" si="4"/>
        <v>665.84701697445962</v>
      </c>
      <c r="I26" s="24">
        <f t="shared" si="5"/>
        <v>1645.2239399999996</v>
      </c>
      <c r="J26" s="24">
        <f t="shared" si="6"/>
        <v>1694.5806581999998</v>
      </c>
      <c r="K26" s="78"/>
    </row>
    <row r="27" spans="1:11" ht="72.75" customHeight="1" x14ac:dyDescent="0.15">
      <c r="A27" s="8">
        <v>19</v>
      </c>
      <c r="B27" s="26" t="s">
        <v>69</v>
      </c>
      <c r="C27" s="26" t="s">
        <v>109</v>
      </c>
      <c r="D27" s="27" t="s">
        <v>70</v>
      </c>
      <c r="E27" s="39">
        <v>4.6029999999999998</v>
      </c>
      <c r="F27" s="24">
        <v>587.69838926786883</v>
      </c>
      <c r="G27" s="24">
        <f t="shared" si="0"/>
        <v>17.630951678036066</v>
      </c>
      <c r="H27" s="24">
        <f t="shared" si="4"/>
        <v>605.32934094590485</v>
      </c>
      <c r="I27" s="24">
        <f t="shared" si="5"/>
        <v>2705.1756857999999</v>
      </c>
      <c r="J27" s="24">
        <f t="shared" si="6"/>
        <v>2786.3309563739999</v>
      </c>
      <c r="K27" s="78"/>
    </row>
    <row r="28" spans="1:11" ht="72.75" customHeight="1" x14ac:dyDescent="0.15">
      <c r="A28" s="8">
        <v>20</v>
      </c>
      <c r="B28" s="26" t="s">
        <v>69</v>
      </c>
      <c r="C28" s="26" t="s">
        <v>110</v>
      </c>
      <c r="D28" s="27" t="s">
        <v>70</v>
      </c>
      <c r="E28" s="39">
        <v>0.121</v>
      </c>
      <c r="F28" s="24">
        <v>535.24974049586774</v>
      </c>
      <c r="G28" s="24">
        <f t="shared" si="0"/>
        <v>16.057492214876032</v>
      </c>
      <c r="H28" s="24">
        <f t="shared" si="4"/>
        <v>551.30723271074373</v>
      </c>
      <c r="I28" s="24">
        <f t="shared" si="5"/>
        <v>64.765218599999997</v>
      </c>
      <c r="J28" s="24">
        <f t="shared" si="6"/>
        <v>66.708175157999989</v>
      </c>
      <c r="K28" s="78"/>
    </row>
    <row r="29" spans="1:11" ht="27" customHeight="1" x14ac:dyDescent="0.15">
      <c r="A29" s="8">
        <v>21</v>
      </c>
      <c r="B29" s="26" t="s">
        <v>71</v>
      </c>
      <c r="C29" s="26" t="s">
        <v>111</v>
      </c>
      <c r="D29" s="27" t="s">
        <v>73</v>
      </c>
      <c r="E29" s="39">
        <v>120</v>
      </c>
      <c r="F29" s="24">
        <v>2.726667</v>
      </c>
      <c r="G29" s="24">
        <f t="shared" si="0"/>
        <v>8.1800009999999992E-2</v>
      </c>
      <c r="H29" s="24">
        <f t="shared" si="4"/>
        <v>2.8084670099999998</v>
      </c>
      <c r="I29" s="24">
        <f t="shared" si="5"/>
        <v>327.20004</v>
      </c>
      <c r="J29" s="24">
        <f t="shared" si="6"/>
        <v>337.01604119999996</v>
      </c>
      <c r="K29" s="78"/>
    </row>
    <row r="30" spans="1:11" ht="27" customHeight="1" x14ac:dyDescent="0.15">
      <c r="A30" s="8">
        <v>22</v>
      </c>
      <c r="B30" s="26" t="s">
        <v>71</v>
      </c>
      <c r="C30" s="26" t="s">
        <v>74</v>
      </c>
      <c r="D30" s="27" t="s">
        <v>73</v>
      </c>
      <c r="E30" s="39">
        <v>60</v>
      </c>
      <c r="F30" s="24">
        <v>9.3531960000000005</v>
      </c>
      <c r="G30" s="24">
        <f t="shared" si="0"/>
        <v>0.28059588000000002</v>
      </c>
      <c r="H30" s="24">
        <f t="shared" si="4"/>
        <v>9.6337918800000004</v>
      </c>
      <c r="I30" s="24">
        <f t="shared" si="5"/>
        <v>561.19176000000004</v>
      </c>
      <c r="J30" s="24">
        <f t="shared" si="6"/>
        <v>578.02751280000007</v>
      </c>
      <c r="K30" s="78"/>
    </row>
    <row r="31" spans="1:11" ht="33.75" customHeight="1" x14ac:dyDescent="0.15">
      <c r="A31" s="75" t="s">
        <v>77</v>
      </c>
      <c r="B31" s="76"/>
      <c r="C31" s="77"/>
      <c r="D31" s="27"/>
      <c r="E31" s="24"/>
      <c r="F31" s="24"/>
      <c r="G31" s="24"/>
      <c r="H31" s="24"/>
      <c r="I31" s="24"/>
      <c r="J31" s="24"/>
      <c r="K31" s="31"/>
    </row>
    <row r="32" spans="1:11" ht="90.75" customHeight="1" x14ac:dyDescent="0.15">
      <c r="A32" s="8">
        <v>23</v>
      </c>
      <c r="B32" s="26" t="s">
        <v>78</v>
      </c>
      <c r="C32" s="26" t="s">
        <v>81</v>
      </c>
      <c r="D32" s="27" t="s">
        <v>32</v>
      </c>
      <c r="E32" s="39" t="s">
        <v>80</v>
      </c>
      <c r="F32" s="24">
        <v>66</v>
      </c>
      <c r="G32" s="24">
        <f t="shared" si="0"/>
        <v>1.98</v>
      </c>
      <c r="H32" s="24">
        <f t="shared" si="4"/>
        <v>67.98</v>
      </c>
      <c r="I32" s="24">
        <f t="shared" si="5"/>
        <v>3960</v>
      </c>
      <c r="J32" s="24">
        <f t="shared" si="6"/>
        <v>4078.8</v>
      </c>
      <c r="K32" s="31"/>
    </row>
    <row r="33" spans="1:11" ht="30.75" customHeight="1" x14ac:dyDescent="0.15">
      <c r="A33" s="75" t="s">
        <v>83</v>
      </c>
      <c r="B33" s="76"/>
      <c r="C33" s="77" t="s">
        <v>82</v>
      </c>
      <c r="D33" s="27"/>
      <c r="E33" s="24"/>
      <c r="F33" s="24"/>
      <c r="G33" s="24"/>
      <c r="H33" s="24"/>
      <c r="I33" s="24"/>
      <c r="J33" s="24"/>
      <c r="K33" s="34" t="s">
        <v>95</v>
      </c>
    </row>
    <row r="34" spans="1:11" ht="41.25" customHeight="1" x14ac:dyDescent="0.15">
      <c r="A34" s="8">
        <v>24</v>
      </c>
      <c r="B34" s="26" t="s">
        <v>84</v>
      </c>
      <c r="C34" s="26" t="s">
        <v>85</v>
      </c>
      <c r="D34" s="27" t="s">
        <v>31</v>
      </c>
      <c r="E34" s="39">
        <v>265.68</v>
      </c>
      <c r="F34" s="24">
        <v>15.816065582655826</v>
      </c>
      <c r="G34" s="24">
        <f t="shared" si="0"/>
        <v>0.47448196747967475</v>
      </c>
      <c r="H34" s="24">
        <f t="shared" si="4"/>
        <v>16.2905475501355</v>
      </c>
      <c r="I34" s="24">
        <f t="shared" si="5"/>
        <v>4202.0123039999999</v>
      </c>
      <c r="J34" s="24">
        <f t="shared" si="6"/>
        <v>4328.0726731199993</v>
      </c>
      <c r="K34" s="31"/>
    </row>
    <row r="35" spans="1:11" ht="41.25" customHeight="1" x14ac:dyDescent="0.15">
      <c r="A35" s="8">
        <v>25</v>
      </c>
      <c r="B35" s="26" t="s">
        <v>86</v>
      </c>
      <c r="C35" s="26" t="s">
        <v>87</v>
      </c>
      <c r="D35" s="27" t="s">
        <v>31</v>
      </c>
      <c r="E35" s="39">
        <v>9.44</v>
      </c>
      <c r="F35" s="24">
        <v>27.802525913160746</v>
      </c>
      <c r="G35" s="24">
        <f t="shared" si="0"/>
        <v>0.8340757773948223</v>
      </c>
      <c r="H35" s="24">
        <f t="shared" si="4"/>
        <v>28.636601690555569</v>
      </c>
      <c r="I35" s="24">
        <f t="shared" si="5"/>
        <v>262.45584462023743</v>
      </c>
      <c r="J35" s="24">
        <f t="shared" si="6"/>
        <v>270.32951995884457</v>
      </c>
      <c r="K35" s="31"/>
    </row>
    <row r="36" spans="1:11" ht="41.25" customHeight="1" x14ac:dyDescent="0.15">
      <c r="A36" s="8">
        <v>26</v>
      </c>
      <c r="B36" s="26" t="s">
        <v>88</v>
      </c>
      <c r="C36" s="26" t="s">
        <v>89</v>
      </c>
      <c r="D36" s="27" t="s">
        <v>31</v>
      </c>
      <c r="E36" s="39">
        <v>30.72</v>
      </c>
      <c r="F36" s="24">
        <v>30.100369913160744</v>
      </c>
      <c r="G36" s="24">
        <f t="shared" si="0"/>
        <v>0.90301109739482233</v>
      </c>
      <c r="H36" s="24">
        <f t="shared" si="4"/>
        <v>31.003381010555568</v>
      </c>
      <c r="I36" s="24">
        <f t="shared" si="5"/>
        <v>924.68336373229806</v>
      </c>
      <c r="J36" s="24">
        <f t="shared" si="6"/>
        <v>952.42386464426704</v>
      </c>
      <c r="K36" s="31"/>
    </row>
    <row r="37" spans="1:11" ht="41.25" customHeight="1" x14ac:dyDescent="0.15">
      <c r="A37" s="8">
        <v>27</v>
      </c>
      <c r="B37" s="26" t="s">
        <v>43</v>
      </c>
      <c r="C37" s="26" t="s">
        <v>90</v>
      </c>
      <c r="D37" s="27" t="s">
        <v>31</v>
      </c>
      <c r="E37" s="39">
        <v>70.010000000000005</v>
      </c>
      <c r="F37" s="24">
        <v>32.479123913160755</v>
      </c>
      <c r="G37" s="24">
        <f t="shared" ref="G37:G51" si="7">F37*$G$4</f>
        <v>0.97437371739482259</v>
      </c>
      <c r="H37" s="24">
        <f t="shared" ref="H37:H51" si="8">F37+G37</f>
        <v>33.453497630555574</v>
      </c>
      <c r="I37" s="24">
        <f t="shared" ref="I37:I51" si="9">E37*F37</f>
        <v>2273.8634651603847</v>
      </c>
      <c r="J37" s="24">
        <f t="shared" ref="J37:J51" si="10">E37*H37</f>
        <v>2342.0793691151957</v>
      </c>
      <c r="K37" s="31"/>
    </row>
    <row r="38" spans="1:11" ht="41.25" customHeight="1" x14ac:dyDescent="0.15">
      <c r="A38" s="8">
        <v>28</v>
      </c>
      <c r="B38" s="26" t="s">
        <v>91</v>
      </c>
      <c r="C38" s="26" t="s">
        <v>90</v>
      </c>
      <c r="D38" s="27" t="s">
        <v>31</v>
      </c>
      <c r="E38" s="39">
        <v>278</v>
      </c>
      <c r="F38" s="24">
        <v>38.482645913160745</v>
      </c>
      <c r="G38" s="24">
        <f t="shared" si="7"/>
        <v>1.1544793773948223</v>
      </c>
      <c r="H38" s="24">
        <f t="shared" si="8"/>
        <v>39.637125290555566</v>
      </c>
      <c r="I38" s="24">
        <f t="shared" si="9"/>
        <v>10698.175563858687</v>
      </c>
      <c r="J38" s="24">
        <f t="shared" si="10"/>
        <v>11019.120830774447</v>
      </c>
      <c r="K38" s="31"/>
    </row>
    <row r="39" spans="1:11" ht="41.25" customHeight="1" x14ac:dyDescent="0.15">
      <c r="A39" s="8">
        <v>29</v>
      </c>
      <c r="B39" s="26" t="s">
        <v>44</v>
      </c>
      <c r="C39" s="26" t="s">
        <v>90</v>
      </c>
      <c r="D39" s="27" t="s">
        <v>31</v>
      </c>
      <c r="E39" s="39">
        <v>89.79</v>
      </c>
      <c r="F39" s="24">
        <v>33.061675913160748</v>
      </c>
      <c r="G39" s="24">
        <f t="shared" si="7"/>
        <v>0.99185027739482245</v>
      </c>
      <c r="H39" s="24">
        <f t="shared" si="8"/>
        <v>34.053526190555573</v>
      </c>
      <c r="I39" s="24">
        <f t="shared" si="9"/>
        <v>2968.6078802427037</v>
      </c>
      <c r="J39" s="24">
        <f t="shared" si="10"/>
        <v>3057.6661166499853</v>
      </c>
      <c r="K39" s="31"/>
    </row>
    <row r="40" spans="1:11" ht="41.25" customHeight="1" x14ac:dyDescent="0.15">
      <c r="A40" s="8">
        <v>30</v>
      </c>
      <c r="B40" s="26" t="s">
        <v>41</v>
      </c>
      <c r="C40" s="26" t="s">
        <v>90</v>
      </c>
      <c r="D40" s="27" t="s">
        <v>31</v>
      </c>
      <c r="E40" s="39">
        <v>70.45</v>
      </c>
      <c r="F40" s="24">
        <v>30.205552913160748</v>
      </c>
      <c r="G40" s="24">
        <f t="shared" si="7"/>
        <v>0.90616658739482236</v>
      </c>
      <c r="H40" s="24">
        <f t="shared" si="8"/>
        <v>31.111719500555569</v>
      </c>
      <c r="I40" s="24">
        <f t="shared" si="9"/>
        <v>2127.9812027321746</v>
      </c>
      <c r="J40" s="24">
        <f t="shared" si="10"/>
        <v>2191.8206388141398</v>
      </c>
      <c r="K40" s="31"/>
    </row>
    <row r="41" spans="1:11" ht="41.25" customHeight="1" x14ac:dyDescent="0.15">
      <c r="A41" s="8">
        <v>31</v>
      </c>
      <c r="B41" s="26" t="s">
        <v>92</v>
      </c>
      <c r="C41" s="26" t="s">
        <v>90</v>
      </c>
      <c r="D41" s="27" t="s">
        <v>31</v>
      </c>
      <c r="E41" s="39">
        <v>4.42</v>
      </c>
      <c r="F41" s="24">
        <v>34.396690913160747</v>
      </c>
      <c r="G41" s="24">
        <f t="shared" si="7"/>
        <v>1.0319007273948224</v>
      </c>
      <c r="H41" s="24">
        <f t="shared" si="8"/>
        <v>35.428591640555567</v>
      </c>
      <c r="I41" s="24">
        <f t="shared" si="9"/>
        <v>152.03337383617048</v>
      </c>
      <c r="J41" s="24">
        <f t="shared" si="10"/>
        <v>156.59437505125561</v>
      </c>
      <c r="K41" s="31"/>
    </row>
    <row r="42" spans="1:11" ht="41.25" customHeight="1" x14ac:dyDescent="0.15">
      <c r="A42" s="8">
        <v>32</v>
      </c>
      <c r="B42" s="26" t="s">
        <v>42</v>
      </c>
      <c r="C42" s="26" t="s">
        <v>93</v>
      </c>
      <c r="D42" s="27" t="s">
        <v>31</v>
      </c>
      <c r="E42" s="39">
        <v>351.83</v>
      </c>
      <c r="F42" s="24">
        <v>34.607056913160747</v>
      </c>
      <c r="G42" s="24">
        <f t="shared" si="7"/>
        <v>1.0382117073948223</v>
      </c>
      <c r="H42" s="24">
        <f t="shared" si="8"/>
        <v>35.645268620555569</v>
      </c>
      <c r="I42" s="24">
        <f t="shared" si="9"/>
        <v>12175.800833757345</v>
      </c>
      <c r="J42" s="24">
        <f t="shared" si="10"/>
        <v>12541.074858770065</v>
      </c>
      <c r="K42" s="31"/>
    </row>
    <row r="43" spans="1:11" ht="26.25" customHeight="1" x14ac:dyDescent="0.15">
      <c r="A43" s="29" t="s">
        <v>96</v>
      </c>
      <c r="B43" s="75" t="s">
        <v>97</v>
      </c>
      <c r="C43" s="76"/>
      <c r="D43" s="27"/>
      <c r="E43" s="24"/>
      <c r="F43" s="24"/>
      <c r="G43" s="24"/>
      <c r="H43" s="24"/>
      <c r="I43" s="24"/>
      <c r="J43" s="24"/>
      <c r="K43" s="31"/>
    </row>
    <row r="44" spans="1:11" ht="26.25" customHeight="1" x14ac:dyDescent="0.15">
      <c r="A44" s="75" t="s">
        <v>47</v>
      </c>
      <c r="B44" s="76"/>
      <c r="C44" s="77"/>
      <c r="D44" s="27"/>
      <c r="E44" s="24"/>
      <c r="F44" s="24"/>
      <c r="G44" s="24"/>
      <c r="H44" s="24"/>
      <c r="I44" s="24"/>
      <c r="J44" s="24"/>
      <c r="K44" s="31"/>
    </row>
    <row r="45" spans="1:11" ht="26.25" customHeight="1" x14ac:dyDescent="0.15">
      <c r="A45" s="8">
        <v>33</v>
      </c>
      <c r="B45" s="26" t="s">
        <v>37</v>
      </c>
      <c r="C45" s="26" t="s">
        <v>38</v>
      </c>
      <c r="D45" s="27" t="s">
        <v>31</v>
      </c>
      <c r="E45" s="39">
        <v>13.16</v>
      </c>
      <c r="F45" s="24">
        <v>7.7026319999999995</v>
      </c>
      <c r="G45" s="24">
        <f t="shared" si="7"/>
        <v>0.23107895999999997</v>
      </c>
      <c r="H45" s="24">
        <f t="shared" si="8"/>
        <v>7.9337109599999991</v>
      </c>
      <c r="I45" s="24">
        <f t="shared" si="9"/>
        <v>101.36663711999999</v>
      </c>
      <c r="J45" s="24">
        <f t="shared" si="10"/>
        <v>104.40763623359999</v>
      </c>
      <c r="K45" s="31"/>
    </row>
    <row r="46" spans="1:11" ht="26.25" customHeight="1" x14ac:dyDescent="0.15">
      <c r="A46" s="75" t="s">
        <v>48</v>
      </c>
      <c r="B46" s="76"/>
      <c r="C46" s="77"/>
      <c r="D46" s="27"/>
      <c r="E46" s="24"/>
      <c r="F46" s="24"/>
      <c r="G46" s="24"/>
      <c r="H46" s="24"/>
      <c r="I46" s="24"/>
      <c r="J46" s="24"/>
      <c r="K46" s="31"/>
    </row>
    <row r="47" spans="1:11" ht="46.5" customHeight="1" x14ac:dyDescent="0.15">
      <c r="A47" s="8">
        <v>34</v>
      </c>
      <c r="B47" s="26" t="s">
        <v>39</v>
      </c>
      <c r="C47" s="26" t="s">
        <v>49</v>
      </c>
      <c r="D47" s="27" t="s">
        <v>32</v>
      </c>
      <c r="E47" s="39">
        <v>3.67</v>
      </c>
      <c r="F47" s="24">
        <v>21.675943324250667</v>
      </c>
      <c r="G47" s="24">
        <f t="shared" si="7"/>
        <v>0.65027829972752005</v>
      </c>
      <c r="H47" s="24">
        <f t="shared" si="8"/>
        <v>22.326221623978189</v>
      </c>
      <c r="I47" s="24">
        <f t="shared" si="9"/>
        <v>79.550711999999947</v>
      </c>
      <c r="J47" s="24">
        <f t="shared" si="10"/>
        <v>81.937233359999951</v>
      </c>
      <c r="K47" s="31"/>
    </row>
    <row r="48" spans="1:11" ht="46.5" customHeight="1" x14ac:dyDescent="0.15">
      <c r="A48" s="8">
        <v>35</v>
      </c>
      <c r="B48" s="26" t="s">
        <v>40</v>
      </c>
      <c r="C48" s="26" t="s">
        <v>50</v>
      </c>
      <c r="D48" s="27" t="s">
        <v>32</v>
      </c>
      <c r="E48" s="39">
        <v>7.8</v>
      </c>
      <c r="F48" s="24">
        <v>87.593373461538491</v>
      </c>
      <c r="G48" s="24">
        <f t="shared" si="7"/>
        <v>2.6278012038461545</v>
      </c>
      <c r="H48" s="24">
        <f t="shared" si="8"/>
        <v>90.221174665384652</v>
      </c>
      <c r="I48" s="24">
        <f t="shared" si="9"/>
        <v>683.22831300000018</v>
      </c>
      <c r="J48" s="24">
        <f t="shared" si="10"/>
        <v>703.72516239000026</v>
      </c>
      <c r="K48" s="31"/>
    </row>
    <row r="49" spans="1:11" ht="46.5" customHeight="1" x14ac:dyDescent="0.15">
      <c r="A49" s="8">
        <v>36</v>
      </c>
      <c r="B49" s="26" t="s">
        <v>41</v>
      </c>
      <c r="C49" s="26" t="s">
        <v>50</v>
      </c>
      <c r="D49" s="27" t="s">
        <v>32</v>
      </c>
      <c r="E49" s="39">
        <v>1.33</v>
      </c>
      <c r="F49" s="24">
        <v>34.645296992481164</v>
      </c>
      <c r="G49" s="24">
        <f t="shared" si="7"/>
        <v>1.0393589097744349</v>
      </c>
      <c r="H49" s="24">
        <f t="shared" si="8"/>
        <v>35.684655902255599</v>
      </c>
      <c r="I49" s="24">
        <f t="shared" si="9"/>
        <v>46.078244999999953</v>
      </c>
      <c r="J49" s="24">
        <f t="shared" si="10"/>
        <v>47.460592349999949</v>
      </c>
      <c r="K49" s="31"/>
    </row>
    <row r="50" spans="1:11" ht="46.5" customHeight="1" x14ac:dyDescent="0.15">
      <c r="A50" s="8">
        <v>37</v>
      </c>
      <c r="B50" s="26" t="s">
        <v>42</v>
      </c>
      <c r="C50" s="26" t="s">
        <v>50</v>
      </c>
      <c r="D50" s="27" t="s">
        <v>32</v>
      </c>
      <c r="E50" s="39">
        <v>1.24</v>
      </c>
      <c r="F50" s="24">
        <v>39.202199999999962</v>
      </c>
      <c r="G50" s="24">
        <f t="shared" si="7"/>
        <v>1.1760659999999987</v>
      </c>
      <c r="H50" s="24">
        <f t="shared" si="8"/>
        <v>40.378265999999961</v>
      </c>
      <c r="I50" s="24">
        <f t="shared" si="9"/>
        <v>48.610727999999952</v>
      </c>
      <c r="J50" s="24">
        <f t="shared" si="10"/>
        <v>50.069049839999948</v>
      </c>
      <c r="K50" s="31"/>
    </row>
    <row r="51" spans="1:11" ht="55.5" customHeight="1" x14ac:dyDescent="0.15">
      <c r="A51" s="8">
        <v>38</v>
      </c>
      <c r="B51" s="26" t="s">
        <v>43</v>
      </c>
      <c r="C51" s="26" t="s">
        <v>52</v>
      </c>
      <c r="D51" s="27" t="s">
        <v>32</v>
      </c>
      <c r="E51" s="39">
        <v>3.12</v>
      </c>
      <c r="F51" s="24">
        <v>37.783932692307651</v>
      </c>
      <c r="G51" s="24">
        <f t="shared" si="7"/>
        <v>1.1335179807692295</v>
      </c>
      <c r="H51" s="24">
        <f t="shared" si="8"/>
        <v>38.917450673076878</v>
      </c>
      <c r="I51" s="24">
        <f t="shared" si="9"/>
        <v>117.88586999999987</v>
      </c>
      <c r="J51" s="24">
        <f t="shared" si="10"/>
        <v>121.42244609999986</v>
      </c>
      <c r="K51" s="31"/>
    </row>
    <row r="52" spans="1:11" ht="55.5" customHeight="1" x14ac:dyDescent="0.15">
      <c r="A52" s="8">
        <v>39</v>
      </c>
      <c r="B52" s="26" t="s">
        <v>44</v>
      </c>
      <c r="C52" s="26" t="s">
        <v>99</v>
      </c>
      <c r="D52" s="27" t="s">
        <v>32</v>
      </c>
      <c r="E52" s="39">
        <v>2.1</v>
      </c>
      <c r="F52" s="24">
        <v>41.726442857142843</v>
      </c>
      <c r="G52" s="24">
        <f t="shared" ref="G52:G77" si="11">F52*$G$4</f>
        <v>1.2517932857142853</v>
      </c>
      <c r="H52" s="24">
        <f t="shared" ref="H52:H77" si="12">F52+G52</f>
        <v>42.978236142857128</v>
      </c>
      <c r="I52" s="24">
        <f t="shared" ref="I52:I77" si="13">E52*F52</f>
        <v>87.625529999999969</v>
      </c>
      <c r="J52" s="24">
        <f t="shared" ref="J52:J77" si="14">E52*H52</f>
        <v>90.254295899999974</v>
      </c>
      <c r="K52" s="31"/>
    </row>
    <row r="53" spans="1:11" ht="55.5" customHeight="1" x14ac:dyDescent="0.15">
      <c r="A53" s="8">
        <v>40</v>
      </c>
      <c r="B53" s="26" t="s">
        <v>45</v>
      </c>
      <c r="C53" s="26" t="s">
        <v>54</v>
      </c>
      <c r="D53" s="27" t="s">
        <v>32</v>
      </c>
      <c r="E53" s="39">
        <v>0.76</v>
      </c>
      <c r="F53" s="24">
        <v>142.41224605263162</v>
      </c>
      <c r="G53" s="24">
        <f t="shared" si="11"/>
        <v>4.272367381578948</v>
      </c>
      <c r="H53" s="24">
        <f t="shared" si="12"/>
        <v>146.68461343421058</v>
      </c>
      <c r="I53" s="24">
        <f t="shared" si="13"/>
        <v>108.23330700000002</v>
      </c>
      <c r="J53" s="24">
        <f t="shared" si="14"/>
        <v>111.48030621000004</v>
      </c>
      <c r="K53" s="31"/>
    </row>
    <row r="54" spans="1:11" ht="55.5" customHeight="1" x14ac:dyDescent="0.15">
      <c r="A54" s="8">
        <v>41</v>
      </c>
      <c r="B54" s="26" t="s">
        <v>46</v>
      </c>
      <c r="C54" s="26" t="s">
        <v>55</v>
      </c>
      <c r="D54" s="27" t="s">
        <v>32</v>
      </c>
      <c r="E54" s="39">
        <v>0.27</v>
      </c>
      <c r="F54" s="24">
        <v>49.205266666666631</v>
      </c>
      <c r="G54" s="24">
        <f t="shared" si="11"/>
        <v>1.476157999999999</v>
      </c>
      <c r="H54" s="24">
        <f t="shared" si="12"/>
        <v>50.681424666666629</v>
      </c>
      <c r="I54" s="24">
        <f t="shared" si="13"/>
        <v>13.285421999999992</v>
      </c>
      <c r="J54" s="24">
        <f t="shared" si="14"/>
        <v>13.683984659999991</v>
      </c>
      <c r="K54" s="31"/>
    </row>
    <row r="55" spans="1:11" ht="55.5" customHeight="1" x14ac:dyDescent="0.15">
      <c r="A55" s="8">
        <v>42</v>
      </c>
      <c r="B55" s="26" t="s">
        <v>98</v>
      </c>
      <c r="C55" s="26" t="s">
        <v>100</v>
      </c>
      <c r="D55" s="27" t="s">
        <v>32</v>
      </c>
      <c r="E55" s="39">
        <v>4.24</v>
      </c>
      <c r="F55" s="24">
        <v>41.344246698113182</v>
      </c>
      <c r="G55" s="24">
        <f t="shared" si="11"/>
        <v>1.2403274009433953</v>
      </c>
      <c r="H55" s="24">
        <f t="shared" si="12"/>
        <v>42.584574099056574</v>
      </c>
      <c r="I55" s="24">
        <f t="shared" si="13"/>
        <v>175.2996059999999</v>
      </c>
      <c r="J55" s="24">
        <f t="shared" si="14"/>
        <v>180.55859417999989</v>
      </c>
      <c r="K55" s="31"/>
    </row>
    <row r="56" spans="1:11" ht="26.25" customHeight="1" x14ac:dyDescent="0.15">
      <c r="A56" s="75" t="s">
        <v>58</v>
      </c>
      <c r="B56" s="76"/>
      <c r="C56" s="77"/>
      <c r="D56" s="27"/>
      <c r="E56" s="24"/>
      <c r="F56" s="24"/>
      <c r="G56" s="24"/>
      <c r="H56" s="24"/>
      <c r="I56" s="24"/>
      <c r="J56" s="24"/>
      <c r="K56" s="31"/>
    </row>
    <row r="57" spans="1:11" ht="30.75" customHeight="1" x14ac:dyDescent="0.15">
      <c r="A57" s="8">
        <v>43</v>
      </c>
      <c r="B57" s="26" t="s">
        <v>59</v>
      </c>
      <c r="C57" s="26" t="s">
        <v>60</v>
      </c>
      <c r="D57" s="27" t="s">
        <v>32</v>
      </c>
      <c r="E57" s="39">
        <v>0.28999999999999998</v>
      </c>
      <c r="F57" s="24">
        <v>487.63620000000003</v>
      </c>
      <c r="G57" s="24">
        <f t="shared" si="11"/>
        <v>14.629086000000001</v>
      </c>
      <c r="H57" s="24">
        <f t="shared" si="12"/>
        <v>502.26528600000006</v>
      </c>
      <c r="I57" s="24">
        <f t="shared" si="13"/>
        <v>141.41449800000001</v>
      </c>
      <c r="J57" s="24">
        <f t="shared" si="14"/>
        <v>145.65693294000002</v>
      </c>
      <c r="K57" s="31"/>
    </row>
    <row r="58" spans="1:11" ht="30.75" customHeight="1" x14ac:dyDescent="0.15">
      <c r="A58" s="8">
        <v>44</v>
      </c>
      <c r="B58" s="26" t="s">
        <v>61</v>
      </c>
      <c r="C58" s="26" t="s">
        <v>101</v>
      </c>
      <c r="D58" s="27" t="s">
        <v>32</v>
      </c>
      <c r="E58" s="39">
        <v>10.210000000000001</v>
      </c>
      <c r="F58" s="24">
        <v>610.78174466209612</v>
      </c>
      <c r="G58" s="24">
        <f t="shared" si="11"/>
        <v>18.323452339862882</v>
      </c>
      <c r="H58" s="24">
        <f t="shared" si="12"/>
        <v>629.10519700195903</v>
      </c>
      <c r="I58" s="24">
        <f t="shared" si="13"/>
        <v>6236.0816130000021</v>
      </c>
      <c r="J58" s="24">
        <f t="shared" si="14"/>
        <v>6423.1640613900026</v>
      </c>
      <c r="K58" s="31"/>
    </row>
    <row r="59" spans="1:11" ht="30.75" customHeight="1" x14ac:dyDescent="0.15">
      <c r="A59" s="8">
        <v>45</v>
      </c>
      <c r="B59" s="26" t="s">
        <v>102</v>
      </c>
      <c r="C59" s="26" t="s">
        <v>103</v>
      </c>
      <c r="D59" s="27" t="s">
        <v>31</v>
      </c>
      <c r="E59" s="39">
        <v>7.67</v>
      </c>
      <c r="F59" s="24">
        <v>41.539426075619296</v>
      </c>
      <c r="G59" s="24">
        <f t="shared" si="11"/>
        <v>1.2461827822685789</v>
      </c>
      <c r="H59" s="24">
        <f t="shared" si="12"/>
        <v>42.785608857887873</v>
      </c>
      <c r="I59" s="24">
        <f t="shared" si="13"/>
        <v>318.60739799999999</v>
      </c>
      <c r="J59" s="24">
        <f t="shared" si="14"/>
        <v>328.16561994</v>
      </c>
      <c r="K59" s="31"/>
    </row>
    <row r="60" spans="1:11" ht="42.75" customHeight="1" x14ac:dyDescent="0.15">
      <c r="A60" s="8">
        <v>46</v>
      </c>
      <c r="B60" s="26" t="s">
        <v>64</v>
      </c>
      <c r="C60" s="26" t="s">
        <v>65</v>
      </c>
      <c r="D60" s="27" t="s">
        <v>31</v>
      </c>
      <c r="E60" s="39">
        <v>49.6</v>
      </c>
      <c r="F60" s="24">
        <v>50.843778749999991</v>
      </c>
      <c r="G60" s="24">
        <f t="shared" si="11"/>
        <v>1.5253133624999997</v>
      </c>
      <c r="H60" s="24">
        <f t="shared" si="12"/>
        <v>52.369092112499992</v>
      </c>
      <c r="I60" s="24">
        <f t="shared" si="13"/>
        <v>2521.8514259999997</v>
      </c>
      <c r="J60" s="24">
        <f t="shared" si="14"/>
        <v>2597.5069687799996</v>
      </c>
      <c r="K60" s="31"/>
    </row>
    <row r="61" spans="1:11" ht="35.25" customHeight="1" x14ac:dyDescent="0.15">
      <c r="A61" s="8">
        <v>47</v>
      </c>
      <c r="B61" s="26" t="s">
        <v>68</v>
      </c>
      <c r="C61" s="26" t="s">
        <v>76</v>
      </c>
      <c r="D61" s="27" t="s">
        <v>31</v>
      </c>
      <c r="E61" s="39">
        <v>2.79</v>
      </c>
      <c r="F61" s="24">
        <v>281.74950000000001</v>
      </c>
      <c r="G61" s="24">
        <f t="shared" si="11"/>
        <v>8.4524849999999994</v>
      </c>
      <c r="H61" s="24">
        <f t="shared" si="12"/>
        <v>290.20198500000004</v>
      </c>
      <c r="I61" s="24">
        <f t="shared" si="13"/>
        <v>786.08110500000009</v>
      </c>
      <c r="J61" s="24">
        <f t="shared" si="14"/>
        <v>809.66353815000014</v>
      </c>
      <c r="K61" s="31"/>
    </row>
    <row r="62" spans="1:11" ht="70.5" customHeight="1" x14ac:dyDescent="0.15">
      <c r="A62" s="8">
        <v>48</v>
      </c>
      <c r="B62" s="26" t="s">
        <v>69</v>
      </c>
      <c r="C62" s="26" t="s">
        <v>112</v>
      </c>
      <c r="D62" s="27" t="s">
        <v>70</v>
      </c>
      <c r="E62" s="39">
        <v>7.0000000000000001E-3</v>
      </c>
      <c r="F62" s="24">
        <v>673.05561428571434</v>
      </c>
      <c r="G62" s="24">
        <f t="shared" si="11"/>
        <v>20.191668428571429</v>
      </c>
      <c r="H62" s="24">
        <f t="shared" si="12"/>
        <v>693.2472827142858</v>
      </c>
      <c r="I62" s="24">
        <f t="shared" si="13"/>
        <v>4.7113893000000004</v>
      </c>
      <c r="J62" s="24">
        <f t="shared" si="14"/>
        <v>4.8527309790000004</v>
      </c>
      <c r="K62" s="31"/>
    </row>
    <row r="63" spans="1:11" ht="70.5" customHeight="1" x14ac:dyDescent="0.15">
      <c r="A63" s="8">
        <v>49</v>
      </c>
      <c r="B63" s="26" t="s">
        <v>69</v>
      </c>
      <c r="C63" s="26" t="s">
        <v>115</v>
      </c>
      <c r="D63" s="27" t="s">
        <v>70</v>
      </c>
      <c r="E63" s="39">
        <v>0.93400000000000005</v>
      </c>
      <c r="F63" s="24">
        <v>762.16700235546057</v>
      </c>
      <c r="G63" s="24">
        <f t="shared" si="11"/>
        <v>22.865010070663818</v>
      </c>
      <c r="H63" s="24">
        <f t="shared" si="12"/>
        <v>785.03201242612442</v>
      </c>
      <c r="I63" s="24">
        <f t="shared" si="13"/>
        <v>711.86398020000024</v>
      </c>
      <c r="J63" s="24">
        <f t="shared" si="14"/>
        <v>733.21989960600024</v>
      </c>
      <c r="K63" s="31"/>
    </row>
    <row r="64" spans="1:11" ht="70.5" customHeight="1" x14ac:dyDescent="0.15">
      <c r="A64" s="8">
        <v>50</v>
      </c>
      <c r="B64" s="26" t="s">
        <v>69</v>
      </c>
      <c r="C64" s="26" t="s">
        <v>113</v>
      </c>
      <c r="D64" s="27" t="s">
        <v>70</v>
      </c>
      <c r="E64" s="39">
        <v>0.96099999999999997</v>
      </c>
      <c r="F64" s="24">
        <v>646.45153548387123</v>
      </c>
      <c r="G64" s="24">
        <f t="shared" si="11"/>
        <v>19.393546064516137</v>
      </c>
      <c r="H64" s="24">
        <f t="shared" si="12"/>
        <v>665.84508154838738</v>
      </c>
      <c r="I64" s="24">
        <f t="shared" si="13"/>
        <v>621.23992560000022</v>
      </c>
      <c r="J64" s="24">
        <f t="shared" si="14"/>
        <v>639.8771233680003</v>
      </c>
      <c r="K64" s="31"/>
    </row>
    <row r="65" spans="1:11" ht="70.5" customHeight="1" x14ac:dyDescent="0.15">
      <c r="A65" s="8">
        <v>51</v>
      </c>
      <c r="B65" s="26" t="s">
        <v>69</v>
      </c>
      <c r="C65" s="26" t="s">
        <v>114</v>
      </c>
      <c r="D65" s="27" t="s">
        <v>70</v>
      </c>
      <c r="E65" s="39">
        <v>0.379</v>
      </c>
      <c r="F65" s="24">
        <v>587.70547598944574</v>
      </c>
      <c r="G65" s="24">
        <f t="shared" si="11"/>
        <v>17.631164279683372</v>
      </c>
      <c r="H65" s="24">
        <f t="shared" si="12"/>
        <v>605.33664026912913</v>
      </c>
      <c r="I65" s="24">
        <f t="shared" si="13"/>
        <v>222.74037539999995</v>
      </c>
      <c r="J65" s="24">
        <f t="shared" si="14"/>
        <v>229.42258666199996</v>
      </c>
      <c r="K65" s="31"/>
    </row>
    <row r="66" spans="1:11" ht="33" customHeight="1" x14ac:dyDescent="0.15">
      <c r="A66" s="8">
        <v>52</v>
      </c>
      <c r="B66" s="26" t="s">
        <v>71</v>
      </c>
      <c r="C66" s="26" t="s">
        <v>72</v>
      </c>
      <c r="D66" s="27" t="s">
        <v>73</v>
      </c>
      <c r="E66" s="39">
        <v>32</v>
      </c>
      <c r="F66" s="24">
        <v>2.7266670000000004</v>
      </c>
      <c r="G66" s="24">
        <f t="shared" si="11"/>
        <v>8.1800010000000006E-2</v>
      </c>
      <c r="H66" s="24">
        <f t="shared" si="12"/>
        <v>2.8084670100000002</v>
      </c>
      <c r="I66" s="24">
        <f t="shared" si="13"/>
        <v>87.253344000000013</v>
      </c>
      <c r="J66" s="24">
        <f t="shared" si="14"/>
        <v>89.870944320000007</v>
      </c>
      <c r="K66" s="31"/>
    </row>
    <row r="67" spans="1:11" ht="48.75" customHeight="1" x14ac:dyDescent="0.15">
      <c r="A67" s="8">
        <v>53</v>
      </c>
      <c r="B67" s="26" t="s">
        <v>104</v>
      </c>
      <c r="C67" s="26" t="s">
        <v>105</v>
      </c>
      <c r="D67" s="27" t="s">
        <v>31</v>
      </c>
      <c r="E67" s="39">
        <v>0.54</v>
      </c>
      <c r="F67" s="24">
        <v>54.644216666666658</v>
      </c>
      <c r="G67" s="24">
        <f t="shared" si="11"/>
        <v>1.6393264999999997</v>
      </c>
      <c r="H67" s="24">
        <f t="shared" si="12"/>
        <v>56.283543166666661</v>
      </c>
      <c r="I67" s="24">
        <f t="shared" si="13"/>
        <v>29.507876999999997</v>
      </c>
      <c r="J67" s="24">
        <f t="shared" si="14"/>
        <v>30.39311331</v>
      </c>
      <c r="K67" s="31"/>
    </row>
    <row r="68" spans="1:11" ht="78" customHeight="1" x14ac:dyDescent="0.15">
      <c r="A68" s="8">
        <v>54</v>
      </c>
      <c r="B68" s="26" t="s">
        <v>116</v>
      </c>
      <c r="C68" s="26" t="s">
        <v>79</v>
      </c>
      <c r="D68" s="27" t="s">
        <v>31</v>
      </c>
      <c r="E68" s="39">
        <v>16.8</v>
      </c>
      <c r="F68" s="24">
        <v>317.84674767857143</v>
      </c>
      <c r="G68" s="24">
        <f t="shared" si="11"/>
        <v>9.5354024303571432</v>
      </c>
      <c r="H68" s="24">
        <f t="shared" si="12"/>
        <v>327.38215010892856</v>
      </c>
      <c r="I68" s="24">
        <f t="shared" si="13"/>
        <v>5339.8253610000002</v>
      </c>
      <c r="J68" s="24">
        <f t="shared" si="14"/>
        <v>5500.0201218299999</v>
      </c>
      <c r="K68" s="31"/>
    </row>
    <row r="69" spans="1:11" ht="27" customHeight="1" x14ac:dyDescent="0.15">
      <c r="A69" s="75" t="s">
        <v>83</v>
      </c>
      <c r="B69" s="76"/>
      <c r="C69" s="77" t="s">
        <v>82</v>
      </c>
      <c r="D69" s="27"/>
      <c r="E69" s="24"/>
      <c r="F69" s="24"/>
      <c r="G69" s="24"/>
      <c r="H69" s="24"/>
      <c r="I69" s="24"/>
      <c r="J69" s="24"/>
      <c r="K69" s="33" t="s">
        <v>95</v>
      </c>
    </row>
    <row r="70" spans="1:11" ht="42" customHeight="1" x14ac:dyDescent="0.15">
      <c r="A70" s="8">
        <v>55</v>
      </c>
      <c r="B70" s="47" t="s">
        <v>84</v>
      </c>
      <c r="C70" s="26" t="s">
        <v>85</v>
      </c>
      <c r="D70" s="48" t="s">
        <v>31</v>
      </c>
      <c r="E70" s="39">
        <v>112.1</v>
      </c>
      <c r="F70" s="24">
        <v>14.663764629794828</v>
      </c>
      <c r="G70" s="24">
        <f t="shared" si="11"/>
        <v>0.43991293889384481</v>
      </c>
      <c r="H70" s="24">
        <f t="shared" si="12"/>
        <v>15.103677568688672</v>
      </c>
      <c r="I70" s="24">
        <f t="shared" si="13"/>
        <v>1643.8080150000001</v>
      </c>
      <c r="J70" s="24">
        <f t="shared" si="14"/>
        <v>1693.12225545</v>
      </c>
      <c r="K70" s="31"/>
    </row>
    <row r="71" spans="1:11" ht="42" customHeight="1" x14ac:dyDescent="0.15">
      <c r="A71" s="8">
        <v>56</v>
      </c>
      <c r="B71" s="26" t="s">
        <v>86</v>
      </c>
      <c r="C71" s="40" t="s">
        <v>87</v>
      </c>
      <c r="D71" s="27" t="s">
        <v>31</v>
      </c>
      <c r="E71" s="42">
        <v>10.24</v>
      </c>
      <c r="F71" s="24">
        <v>27.697673692388385</v>
      </c>
      <c r="G71" s="24">
        <f t="shared" si="11"/>
        <v>0.83093021077165152</v>
      </c>
      <c r="H71" s="24">
        <f t="shared" si="12"/>
        <v>28.528603903160036</v>
      </c>
      <c r="I71" s="24">
        <f t="shared" si="13"/>
        <v>283.62417861005707</v>
      </c>
      <c r="J71" s="24">
        <f t="shared" si="14"/>
        <v>292.13290396835879</v>
      </c>
      <c r="K71" s="31"/>
    </row>
    <row r="72" spans="1:11" ht="42" customHeight="1" x14ac:dyDescent="0.15">
      <c r="A72" s="8">
        <v>57</v>
      </c>
      <c r="B72" s="26" t="s">
        <v>88</v>
      </c>
      <c r="C72" s="26" t="s">
        <v>89</v>
      </c>
      <c r="D72" s="27" t="s">
        <v>31</v>
      </c>
      <c r="E72" s="39">
        <v>12.8</v>
      </c>
      <c r="F72" s="24">
        <v>29.995517692388383</v>
      </c>
      <c r="G72" s="24">
        <f t="shared" si="11"/>
        <v>0.89986553077165143</v>
      </c>
      <c r="H72" s="24">
        <f t="shared" si="12"/>
        <v>30.895383223160035</v>
      </c>
      <c r="I72" s="24">
        <f t="shared" si="13"/>
        <v>383.9426264625713</v>
      </c>
      <c r="J72" s="24">
        <f t="shared" si="14"/>
        <v>395.46090525644848</v>
      </c>
      <c r="K72" s="31"/>
    </row>
    <row r="73" spans="1:11" ht="42" customHeight="1" x14ac:dyDescent="0.15">
      <c r="A73" s="8">
        <v>58</v>
      </c>
      <c r="B73" s="26" t="s">
        <v>43</v>
      </c>
      <c r="C73" s="26" t="s">
        <v>90</v>
      </c>
      <c r="D73" s="27" t="s">
        <v>31</v>
      </c>
      <c r="E73" s="39">
        <v>32.26</v>
      </c>
      <c r="F73" s="24">
        <v>32.374271692388383</v>
      </c>
      <c r="G73" s="24">
        <f t="shared" si="11"/>
        <v>0.97122815077165148</v>
      </c>
      <c r="H73" s="24">
        <f t="shared" si="12"/>
        <v>33.345499843160034</v>
      </c>
      <c r="I73" s="24">
        <f t="shared" si="13"/>
        <v>1044.3940047964493</v>
      </c>
      <c r="J73" s="24">
        <f t="shared" si="14"/>
        <v>1075.7258249403426</v>
      </c>
      <c r="K73" s="31"/>
    </row>
    <row r="74" spans="1:11" ht="51.75" customHeight="1" x14ac:dyDescent="0.15">
      <c r="A74" s="8">
        <v>59</v>
      </c>
      <c r="B74" s="26" t="s">
        <v>98</v>
      </c>
      <c r="C74" s="26" t="s">
        <v>117</v>
      </c>
      <c r="D74" s="27" t="s">
        <v>31</v>
      </c>
      <c r="E74" s="39">
        <v>22.11</v>
      </c>
      <c r="F74" s="24">
        <v>32.68172969238838</v>
      </c>
      <c r="G74" s="24">
        <f t="shared" si="11"/>
        <v>0.9804518907716514</v>
      </c>
      <c r="H74" s="24">
        <f t="shared" si="12"/>
        <v>33.662181583160034</v>
      </c>
      <c r="I74" s="24">
        <f t="shared" si="13"/>
        <v>722.59304349870706</v>
      </c>
      <c r="J74" s="24">
        <f t="shared" si="14"/>
        <v>744.27083480366832</v>
      </c>
      <c r="K74" s="31"/>
    </row>
    <row r="75" spans="1:11" ht="42" customHeight="1" x14ac:dyDescent="0.15">
      <c r="A75" s="8">
        <v>60</v>
      </c>
      <c r="B75" s="26" t="s">
        <v>44</v>
      </c>
      <c r="C75" s="26" t="s">
        <v>90</v>
      </c>
      <c r="D75" s="27" t="s">
        <v>31</v>
      </c>
      <c r="E75" s="39">
        <v>25.57</v>
      </c>
      <c r="F75" s="24">
        <v>32.956823692388383</v>
      </c>
      <c r="G75" s="24">
        <f t="shared" si="11"/>
        <v>0.98870471077165145</v>
      </c>
      <c r="H75" s="24">
        <f t="shared" si="12"/>
        <v>33.945528403160033</v>
      </c>
      <c r="I75" s="24">
        <f t="shared" si="13"/>
        <v>842.70598181437094</v>
      </c>
      <c r="J75" s="24">
        <f t="shared" si="14"/>
        <v>867.98716126880208</v>
      </c>
      <c r="K75" s="31"/>
    </row>
    <row r="76" spans="1:11" ht="42" customHeight="1" x14ac:dyDescent="0.15">
      <c r="A76" s="8">
        <v>61</v>
      </c>
      <c r="B76" s="26" t="s">
        <v>41</v>
      </c>
      <c r="C76" s="26" t="s">
        <v>90</v>
      </c>
      <c r="D76" s="27" t="s">
        <v>31</v>
      </c>
      <c r="E76" s="39">
        <v>16.2</v>
      </c>
      <c r="F76" s="24">
        <v>30.100700692388386</v>
      </c>
      <c r="G76" s="24">
        <f t="shared" si="11"/>
        <v>0.90302102077165158</v>
      </c>
      <c r="H76" s="24">
        <f t="shared" si="12"/>
        <v>31.003721713160036</v>
      </c>
      <c r="I76" s="24">
        <f t="shared" si="13"/>
        <v>487.63135121669183</v>
      </c>
      <c r="J76" s="24">
        <f t="shared" si="14"/>
        <v>502.26029175319258</v>
      </c>
      <c r="K76" s="31"/>
    </row>
    <row r="77" spans="1:11" ht="42" customHeight="1" x14ac:dyDescent="0.15">
      <c r="A77" s="8">
        <v>62</v>
      </c>
      <c r="B77" s="40" t="s">
        <v>92</v>
      </c>
      <c r="C77" s="40" t="s">
        <v>90</v>
      </c>
      <c r="D77" s="41" t="s">
        <v>31</v>
      </c>
      <c r="E77" s="42">
        <v>15.19</v>
      </c>
      <c r="F77" s="24">
        <v>34.291838692388382</v>
      </c>
      <c r="G77" s="24">
        <f t="shared" si="11"/>
        <v>1.0287551607716514</v>
      </c>
      <c r="H77" s="24">
        <f t="shared" si="12"/>
        <v>35.320593853160034</v>
      </c>
      <c r="I77" s="24">
        <f t="shared" si="13"/>
        <v>520.89302973737949</v>
      </c>
      <c r="J77" s="24">
        <f t="shared" si="14"/>
        <v>536.51982062950094</v>
      </c>
      <c r="K77" s="31"/>
    </row>
    <row r="78" spans="1:11" ht="42" customHeight="1" x14ac:dyDescent="0.15">
      <c r="A78" s="8">
        <v>63</v>
      </c>
      <c r="B78" s="43" t="s">
        <v>42</v>
      </c>
      <c r="C78" s="43" t="s">
        <v>93</v>
      </c>
      <c r="D78" s="44" t="s">
        <v>31</v>
      </c>
      <c r="E78" s="45">
        <v>18.16</v>
      </c>
      <c r="F78" s="24">
        <v>33.822560692388386</v>
      </c>
      <c r="G78" s="24">
        <f t="shared" si="0"/>
        <v>1.0146768207716514</v>
      </c>
      <c r="H78" s="24">
        <f t="shared" si="4"/>
        <v>34.837237513160041</v>
      </c>
      <c r="I78" s="24">
        <f t="shared" si="5"/>
        <v>614.21770217377309</v>
      </c>
      <c r="J78" s="24">
        <f t="shared" si="6"/>
        <v>632.64423323898632</v>
      </c>
      <c r="K78" s="31"/>
    </row>
    <row r="79" spans="1:11" ht="25.5" customHeight="1" x14ac:dyDescent="0.15">
      <c r="A79" s="29" t="s">
        <v>118</v>
      </c>
      <c r="B79" s="75" t="s">
        <v>119</v>
      </c>
      <c r="C79" s="76"/>
      <c r="D79" s="27"/>
      <c r="E79" s="24"/>
      <c r="F79" s="24"/>
      <c r="G79" s="24"/>
      <c r="H79" s="24"/>
      <c r="I79" s="24"/>
      <c r="J79" s="24"/>
      <c r="K79" s="31"/>
    </row>
    <row r="80" spans="1:11" ht="51" customHeight="1" x14ac:dyDescent="0.15">
      <c r="A80" s="8">
        <v>64</v>
      </c>
      <c r="B80" s="47" t="s">
        <v>120</v>
      </c>
      <c r="C80" s="26" t="s">
        <v>144</v>
      </c>
      <c r="D80" s="48" t="s">
        <v>31</v>
      </c>
      <c r="E80" s="39">
        <v>4936.8999999999996</v>
      </c>
      <c r="F80" s="24">
        <v>1.1319353085944621</v>
      </c>
      <c r="G80" s="24">
        <f t="shared" si="0"/>
        <v>3.3958059257833864E-2</v>
      </c>
      <c r="H80" s="24">
        <f t="shared" si="4"/>
        <v>1.165893367852296</v>
      </c>
      <c r="I80" s="24">
        <f t="shared" si="5"/>
        <v>5588.2514249999995</v>
      </c>
      <c r="J80" s="24">
        <f t="shared" si="6"/>
        <v>5755.8989677499994</v>
      </c>
      <c r="K80" s="31"/>
    </row>
    <row r="81" spans="1:11" ht="45" customHeight="1" x14ac:dyDescent="0.15">
      <c r="A81" s="8">
        <v>65</v>
      </c>
      <c r="B81" s="47" t="s">
        <v>121</v>
      </c>
      <c r="C81" s="26" t="s">
        <v>138</v>
      </c>
      <c r="D81" s="48" t="s">
        <v>31</v>
      </c>
      <c r="E81" s="39">
        <v>4933.7</v>
      </c>
      <c r="F81" s="24">
        <v>12.8</v>
      </c>
      <c r="G81" s="24">
        <f t="shared" si="0"/>
        <v>0.38400000000000001</v>
      </c>
      <c r="H81" s="24">
        <f t="shared" si="4"/>
        <v>13.184000000000001</v>
      </c>
      <c r="I81" s="24">
        <f t="shared" si="5"/>
        <v>63151.360000000001</v>
      </c>
      <c r="J81" s="24">
        <f t="shared" si="6"/>
        <v>65045.900800000003</v>
      </c>
      <c r="K81" s="31"/>
    </row>
    <row r="82" spans="1:11" ht="27" customHeight="1" x14ac:dyDescent="0.15">
      <c r="A82" s="8">
        <v>66</v>
      </c>
      <c r="B82" s="47" t="s">
        <v>122</v>
      </c>
      <c r="C82" s="26" t="s">
        <v>123</v>
      </c>
      <c r="D82" s="48" t="s">
        <v>124</v>
      </c>
      <c r="E82" s="39">
        <v>1040</v>
      </c>
      <c r="F82" s="24">
        <v>5.1701490000000003</v>
      </c>
      <c r="G82" s="24">
        <f t="shared" si="0"/>
        <v>0.15510446999999999</v>
      </c>
      <c r="H82" s="24">
        <f t="shared" si="4"/>
        <v>5.3252534700000007</v>
      </c>
      <c r="I82" s="24">
        <f t="shared" si="5"/>
        <v>5376.95496</v>
      </c>
      <c r="J82" s="24">
        <f t="shared" si="6"/>
        <v>5538.2636088000008</v>
      </c>
      <c r="K82" s="31"/>
    </row>
    <row r="83" spans="1:11" ht="27" customHeight="1" x14ac:dyDescent="0.15">
      <c r="A83" s="8">
        <v>67</v>
      </c>
      <c r="B83" s="47" t="s">
        <v>125</v>
      </c>
      <c r="C83" s="26" t="s">
        <v>126</v>
      </c>
      <c r="D83" s="48" t="s">
        <v>70</v>
      </c>
      <c r="E83" s="39">
        <v>1.08</v>
      </c>
      <c r="F83" s="24">
        <v>4246.1642916666669</v>
      </c>
      <c r="G83" s="24">
        <f t="shared" si="0"/>
        <v>127.38492875</v>
      </c>
      <c r="H83" s="24">
        <f t="shared" si="4"/>
        <v>4373.5492204166667</v>
      </c>
      <c r="I83" s="24">
        <f t="shared" si="5"/>
        <v>4585.8574350000008</v>
      </c>
      <c r="J83" s="24">
        <f t="shared" si="6"/>
        <v>4723.4331580500002</v>
      </c>
      <c r="K83" s="31"/>
    </row>
    <row r="84" spans="1:11" ht="27" customHeight="1" x14ac:dyDescent="0.15">
      <c r="A84" s="8">
        <v>68</v>
      </c>
      <c r="B84" s="47" t="s">
        <v>127</v>
      </c>
      <c r="C84" s="26" t="s">
        <v>128</v>
      </c>
      <c r="D84" s="48" t="s">
        <v>70</v>
      </c>
      <c r="E84" s="39">
        <v>0.35699999999999998</v>
      </c>
      <c r="F84" s="24">
        <v>9664.3482100840338</v>
      </c>
      <c r="G84" s="24">
        <f t="shared" si="0"/>
        <v>289.93044630252098</v>
      </c>
      <c r="H84" s="24">
        <f t="shared" si="4"/>
        <v>9954.2786563865557</v>
      </c>
      <c r="I84" s="24">
        <f t="shared" si="5"/>
        <v>3450.1723109999998</v>
      </c>
      <c r="J84" s="24">
        <f t="shared" si="6"/>
        <v>3553.6774803300004</v>
      </c>
      <c r="K84" s="31"/>
    </row>
    <row r="85" spans="1:11" ht="27" customHeight="1" x14ac:dyDescent="0.15">
      <c r="A85" s="8">
        <v>69</v>
      </c>
      <c r="B85" s="47" t="s">
        <v>129</v>
      </c>
      <c r="C85" s="26" t="s">
        <v>130</v>
      </c>
      <c r="D85" s="48" t="s">
        <v>124</v>
      </c>
      <c r="E85" s="39">
        <v>318</v>
      </c>
      <c r="F85" s="24">
        <v>32.04036</v>
      </c>
      <c r="G85" s="24">
        <f t="shared" si="0"/>
        <v>0.96121079999999992</v>
      </c>
      <c r="H85" s="24">
        <f t="shared" si="4"/>
        <v>33.001570799999996</v>
      </c>
      <c r="I85" s="24">
        <f t="shared" si="5"/>
        <v>10188.83448</v>
      </c>
      <c r="J85" s="24">
        <f t="shared" si="6"/>
        <v>10494.499514399999</v>
      </c>
      <c r="K85" s="31"/>
    </row>
    <row r="86" spans="1:11" ht="27" customHeight="1" x14ac:dyDescent="0.15">
      <c r="A86" s="8">
        <v>70</v>
      </c>
      <c r="B86" s="47" t="s">
        <v>131</v>
      </c>
      <c r="C86" s="26" t="s">
        <v>132</v>
      </c>
      <c r="D86" s="48" t="s">
        <v>31</v>
      </c>
      <c r="E86" s="39">
        <v>1171</v>
      </c>
      <c r="F86" s="24">
        <v>5.2267859999999997</v>
      </c>
      <c r="G86" s="24">
        <f t="shared" si="0"/>
        <v>0.15680358</v>
      </c>
      <c r="H86" s="24">
        <f t="shared" si="4"/>
        <v>5.3835895799999998</v>
      </c>
      <c r="I86" s="24">
        <f t="shared" si="5"/>
        <v>6120.5664059999999</v>
      </c>
      <c r="J86" s="24">
        <f t="shared" si="6"/>
        <v>6304.18339818</v>
      </c>
      <c r="K86" s="31"/>
    </row>
    <row r="87" spans="1:11" ht="27" customHeight="1" x14ac:dyDescent="0.15">
      <c r="A87" s="8">
        <v>71</v>
      </c>
      <c r="B87" s="47" t="s">
        <v>133</v>
      </c>
      <c r="C87" s="26" t="s">
        <v>134</v>
      </c>
      <c r="D87" s="48" t="s">
        <v>31</v>
      </c>
      <c r="E87" s="39">
        <v>4933.7</v>
      </c>
      <c r="F87" s="24">
        <v>1.1974686559782699</v>
      </c>
      <c r="G87" s="24">
        <f t="shared" si="0"/>
        <v>3.5924059679348093E-2</v>
      </c>
      <c r="H87" s="24">
        <f t="shared" si="4"/>
        <v>1.2333927156576181</v>
      </c>
      <c r="I87" s="24">
        <f t="shared" si="5"/>
        <v>5907.9511079999902</v>
      </c>
      <c r="J87" s="24">
        <f t="shared" si="6"/>
        <v>6085.1896412399901</v>
      </c>
      <c r="K87" s="31"/>
    </row>
    <row r="88" spans="1:11" ht="27" customHeight="1" x14ac:dyDescent="0.15">
      <c r="A88" s="8">
        <v>72</v>
      </c>
      <c r="B88" s="26" t="s">
        <v>135</v>
      </c>
      <c r="C88" s="26" t="s">
        <v>137</v>
      </c>
      <c r="D88" s="27" t="s">
        <v>136</v>
      </c>
      <c r="E88" s="39">
        <v>72</v>
      </c>
      <c r="F88" s="24">
        <v>48.546000000000006</v>
      </c>
      <c r="G88" s="24">
        <f t="shared" si="0"/>
        <v>1.4563800000000002</v>
      </c>
      <c r="H88" s="24">
        <f t="shared" si="4"/>
        <v>50.002380000000009</v>
      </c>
      <c r="I88" s="24">
        <f t="shared" si="5"/>
        <v>3495.3120000000004</v>
      </c>
      <c r="J88" s="24">
        <f t="shared" si="6"/>
        <v>3600.1713600000007</v>
      </c>
      <c r="K88" s="31"/>
    </row>
    <row r="89" spans="1:11" ht="48.75" customHeight="1" x14ac:dyDescent="0.15">
      <c r="A89" s="8">
        <v>73</v>
      </c>
      <c r="B89" s="26" t="s">
        <v>139</v>
      </c>
      <c r="C89" s="26" t="s">
        <v>140</v>
      </c>
      <c r="D89" s="27" t="s">
        <v>142</v>
      </c>
      <c r="E89" s="24">
        <v>1</v>
      </c>
      <c r="F89" s="24">
        <v>210</v>
      </c>
      <c r="G89" s="24">
        <f t="shared" si="0"/>
        <v>6.3</v>
      </c>
      <c r="H89" s="24">
        <f t="shared" si="4"/>
        <v>216.3</v>
      </c>
      <c r="I89" s="24"/>
      <c r="J89" s="24"/>
      <c r="K89" s="31"/>
    </row>
    <row r="90" spans="1:11" ht="48.75" customHeight="1" x14ac:dyDescent="0.15">
      <c r="A90" s="8">
        <v>74</v>
      </c>
      <c r="B90" s="26" t="s">
        <v>139</v>
      </c>
      <c r="C90" s="26" t="s">
        <v>141</v>
      </c>
      <c r="D90" s="27" t="s">
        <v>142</v>
      </c>
      <c r="E90" s="24">
        <v>1</v>
      </c>
      <c r="F90" s="24">
        <v>150</v>
      </c>
      <c r="G90" s="24">
        <f t="shared" si="0"/>
        <v>4.5</v>
      </c>
      <c r="H90" s="24">
        <f t="shared" si="4"/>
        <v>154.5</v>
      </c>
      <c r="I90" s="24"/>
      <c r="J90" s="24"/>
      <c r="K90" s="31"/>
    </row>
    <row r="91" spans="1:11" ht="94.5" customHeight="1" x14ac:dyDescent="0.15">
      <c r="A91" s="8">
        <v>75</v>
      </c>
      <c r="B91" s="9" t="s">
        <v>33</v>
      </c>
      <c r="C91" s="10" t="s">
        <v>143</v>
      </c>
      <c r="D91" s="9" t="s">
        <v>20</v>
      </c>
      <c r="E91" s="24">
        <v>1</v>
      </c>
      <c r="F91" s="24">
        <v>2500</v>
      </c>
      <c r="G91" s="24">
        <f t="shared" ref="G91" si="15">F91*$G$4</f>
        <v>75</v>
      </c>
      <c r="H91" s="24">
        <f t="shared" si="4"/>
        <v>2575</v>
      </c>
      <c r="I91" s="24">
        <f t="shared" si="5"/>
        <v>2500</v>
      </c>
      <c r="J91" s="24">
        <f t="shared" si="6"/>
        <v>2575</v>
      </c>
      <c r="K91" s="32" t="s">
        <v>21</v>
      </c>
    </row>
    <row r="92" spans="1:11" ht="42" customHeight="1" x14ac:dyDescent="0.15">
      <c r="A92" s="8"/>
      <c r="B92" s="68" t="s">
        <v>22</v>
      </c>
      <c r="C92" s="68"/>
      <c r="D92" s="68"/>
      <c r="E92" s="68"/>
      <c r="F92" s="68"/>
      <c r="G92" s="23"/>
      <c r="H92" s="23"/>
      <c r="I92" s="7">
        <f>SUM(I5:I91)</f>
        <v>225277.66782634996</v>
      </c>
      <c r="J92" s="7">
        <f>SUM(J5:J91)</f>
        <v>232035.99786114052</v>
      </c>
      <c r="K92" s="11"/>
    </row>
  </sheetData>
  <sheetProtection selectLockedCells="1"/>
  <protectedRanges>
    <protectedRange sqref="G4:G91" name="区域4"/>
  </protectedRanges>
  <mergeCells count="26">
    <mergeCell ref="K5:K30"/>
    <mergeCell ref="B5:C5"/>
    <mergeCell ref="A6:C6"/>
    <mergeCell ref="A8:C8"/>
    <mergeCell ref="B79:C79"/>
    <mergeCell ref="B43:C43"/>
    <mergeCell ref="A44:C44"/>
    <mergeCell ref="A46:C46"/>
    <mergeCell ref="A56:C56"/>
    <mergeCell ref="A69:C69"/>
    <mergeCell ref="A1:K1"/>
    <mergeCell ref="A2:K2"/>
    <mergeCell ref="B92:F92"/>
    <mergeCell ref="A3:A4"/>
    <mergeCell ref="B3:B4"/>
    <mergeCell ref="C3:C4"/>
    <mergeCell ref="D3:D4"/>
    <mergeCell ref="E3:E4"/>
    <mergeCell ref="F3:F4"/>
    <mergeCell ref="H3:H4"/>
    <mergeCell ref="J3:J4"/>
    <mergeCell ref="I3:I4"/>
    <mergeCell ref="K3:K4"/>
    <mergeCell ref="A17:C17"/>
    <mergeCell ref="A31:C31"/>
    <mergeCell ref="A33:C33"/>
  </mergeCells>
  <phoneticPr fontId="15" type="noConversion"/>
  <printOptions horizontalCentered="1"/>
  <pageMargins left="0.74803149606299213" right="0.74803149606299213" top="0.6692913385826772" bottom="1.4566929133858268" header="0.11811023622047245" footer="0.43307086614173229"/>
  <pageSetup paperSize="9" scale="85" orientation="landscape" r:id="rId1"/>
  <headerFooter>
    <oddFooter>&amp;L投标单位（签章）：
法定代表人或授权委托人：
日期：&amp;C第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封面</vt:lpstr>
      <vt:lpstr>汇总表</vt:lpstr>
      <vt:lpstr>劳务分包</vt:lpstr>
      <vt:lpstr>劳务分包!Print_Titles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BK05H35.贾复玉</dc:creator>
  <cp:lastModifiedBy>Lenovo</cp:lastModifiedBy>
  <cp:lastPrinted>2020-08-09T14:47:14Z</cp:lastPrinted>
  <dcterms:created xsi:type="dcterms:W3CDTF">2006-09-16T00:00:00Z</dcterms:created>
  <dcterms:modified xsi:type="dcterms:W3CDTF">2020-08-10T00:56:16Z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ies>
</file>