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10临漳公园临时大门和围墙分包招标\"/>
    </mc:Choice>
  </mc:AlternateContent>
  <xr:revisionPtr revIDLastSave="0" documentId="13_ncr:1_{A4265F94-A50C-4587-968C-82A040E4A693}" xr6:coauthVersionLast="45" xr6:coauthVersionMax="45" xr10:uidLastSave="{00000000-0000-0000-0000-000000000000}"/>
  <bookViews>
    <workbookView xWindow="-180" yWindow="1140" windowWidth="19365" windowHeight="13875" activeTab="2" xr2:uid="{00000000-000D-0000-FFFF-FFFF00000000}"/>
  </bookViews>
  <sheets>
    <sheet name="封面" sheetId="1" r:id="rId1"/>
    <sheet name="汇总表" sheetId="6" r:id="rId2"/>
    <sheet name="临时大门、围墙清单" sheetId="4" r:id="rId3"/>
  </sheets>
  <definedNames>
    <definedName name="_GoBack" localSheetId="2">'临时大门、围墙清单'!#REF!</definedName>
    <definedName name="_xlnm.Print_Titles" localSheetId="2">'临时大门、围墙清单'!$1:$4</definedName>
  </definedNames>
  <calcPr calcId="191029"/>
</workbook>
</file>

<file path=xl/calcChain.xml><?xml version="1.0" encoding="utf-8"?>
<calcChain xmlns="http://schemas.openxmlformats.org/spreadsheetml/2006/main">
  <c r="I15" i="4" l="1"/>
  <c r="G15" i="4"/>
  <c r="H15" i="4" s="1"/>
  <c r="J15" i="4" s="1"/>
  <c r="I6" i="4" l="1"/>
  <c r="I7" i="4"/>
  <c r="I8" i="4"/>
  <c r="I9" i="4"/>
  <c r="I10" i="4"/>
  <c r="I11" i="4"/>
  <c r="I12" i="4"/>
  <c r="I13" i="4"/>
  <c r="I14" i="4"/>
  <c r="I16" i="4"/>
  <c r="I17" i="4"/>
  <c r="I5" i="4"/>
  <c r="G17" i="4"/>
  <c r="H17" i="4" s="1"/>
  <c r="J17" i="4" s="1"/>
  <c r="G6" i="4"/>
  <c r="H6" i="4" s="1"/>
  <c r="J6" i="4" s="1"/>
  <c r="G7" i="4"/>
  <c r="H7" i="4" s="1"/>
  <c r="J7" i="4" s="1"/>
  <c r="G8" i="4"/>
  <c r="H8" i="4" s="1"/>
  <c r="J8" i="4" s="1"/>
  <c r="G9" i="4"/>
  <c r="H9" i="4" s="1"/>
  <c r="J9" i="4" s="1"/>
  <c r="G10" i="4"/>
  <c r="H10" i="4" s="1"/>
  <c r="J10" i="4" s="1"/>
  <c r="G11" i="4"/>
  <c r="H11" i="4" s="1"/>
  <c r="J11" i="4" s="1"/>
  <c r="G12" i="4"/>
  <c r="H12" i="4" s="1"/>
  <c r="J12" i="4" s="1"/>
  <c r="G13" i="4"/>
  <c r="H13" i="4" s="1"/>
  <c r="J13" i="4" s="1"/>
  <c r="G14" i="4"/>
  <c r="H14" i="4" s="1"/>
  <c r="J14" i="4" s="1"/>
  <c r="G16" i="4"/>
  <c r="H16" i="4" s="1"/>
  <c r="J16" i="4" s="1"/>
  <c r="G5" i="4"/>
  <c r="H5" i="4" s="1"/>
  <c r="J5" i="4" s="1"/>
  <c r="I18" i="4" l="1"/>
  <c r="A1" i="6"/>
  <c r="J18" i="4" l="1"/>
  <c r="C4" i="6" s="1"/>
  <c r="E5" i="6" s="1"/>
</calcChain>
</file>

<file path=xl/sharedStrings.xml><?xml version="1.0" encoding="utf-8"?>
<sst xmlns="http://schemas.openxmlformats.org/spreadsheetml/2006/main" count="76" uniqueCount="67">
  <si>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</si>
  <si>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</si>
  <si>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</si>
  <si>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</si>
  <si>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</si>
  <si>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</si>
  <si>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</si>
  <si>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</si>
  <si>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</si>
  <si>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</si>
  <si>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</si>
  <si>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</si>
  <si>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</si>
  <si>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</si>
  <si>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</si>
  <si>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分部分项工程</t>
  </si>
  <si>
    <t>工程项目特征</t>
  </si>
  <si>
    <t>计量单位</t>
  </si>
  <si>
    <t xml:space="preserve">工程量   </t>
  </si>
  <si>
    <t>合价(含税)</t>
  </si>
  <si>
    <t>项</t>
  </si>
  <si>
    <t>施工单位综合考虑报价，价格一次性包干结算不作调整</t>
  </si>
  <si>
    <t>总价(元)</t>
  </si>
  <si>
    <t>税金</t>
    <phoneticPr fontId="15" type="noConversion"/>
  </si>
  <si>
    <t>综合单价
（元，含税）</t>
    <phoneticPr fontId="15" type="noConversion"/>
  </si>
  <si>
    <t>综合单价
（元，不含税）</t>
    <phoneticPr fontId="15" type="noConversion"/>
  </si>
  <si>
    <t>合价（不含税）</t>
    <phoneticPr fontId="15" type="noConversion"/>
  </si>
  <si>
    <t>工程量清单报价书</t>
    <phoneticPr fontId="15" type="noConversion"/>
  </si>
  <si>
    <t>招标控制价汇总表</t>
    <phoneticPr fontId="15" type="noConversion"/>
  </si>
  <si>
    <t xml:space="preserve">招标控制价（元）
</t>
    <phoneticPr fontId="15" type="noConversion"/>
  </si>
  <si>
    <t>招标控制价清单</t>
    <phoneticPr fontId="15" type="noConversion"/>
  </si>
  <si>
    <t>m2</t>
  </si>
  <si>
    <t>m3</t>
  </si>
  <si>
    <t>t</t>
  </si>
  <si>
    <t>m</t>
  </si>
  <si>
    <t>临时大门</t>
    <phoneticPr fontId="15" type="noConversion"/>
  </si>
  <si>
    <t>回填方</t>
    <phoneticPr fontId="15" type="noConversion"/>
  </si>
  <si>
    <t>人工清底</t>
    <phoneticPr fontId="15" type="noConversion"/>
  </si>
  <si>
    <t>基础垫层</t>
    <phoneticPr fontId="15" type="noConversion"/>
  </si>
  <si>
    <t>实心砖墙</t>
    <phoneticPr fontId="15" type="noConversion"/>
  </si>
  <si>
    <t>扶手、压顶</t>
    <phoneticPr fontId="15" type="noConversion"/>
  </si>
  <si>
    <t>墙基防潮层</t>
    <phoneticPr fontId="15" type="noConversion"/>
  </si>
  <si>
    <t>墙面一般抹灰</t>
    <phoneticPr fontId="15" type="noConversion"/>
  </si>
  <si>
    <t>外墙真石漆</t>
    <phoneticPr fontId="15" type="noConversion"/>
  </si>
  <si>
    <t>现浇构件钢筋</t>
    <phoneticPr fontId="15" type="noConversion"/>
  </si>
  <si>
    <t>外脚手架</t>
    <phoneticPr fontId="15" type="noConversion"/>
  </si>
  <si>
    <t>铁艺栏杆</t>
    <phoneticPr fontId="15" type="noConversion"/>
  </si>
  <si>
    <t>措施费</t>
    <phoneticPr fontId="15" type="noConversion"/>
  </si>
  <si>
    <t>1、填方材料品种：原土回填
2、人工配合土方分包单位回填</t>
    <phoneticPr fontId="15" type="noConversion"/>
  </si>
  <si>
    <t>项</t>
    <phoneticPr fontId="15" type="noConversion"/>
  </si>
  <si>
    <t>1、土壤类别：一、二类土
2、其他详见图纸</t>
    <phoneticPr fontId="15" type="noConversion"/>
  </si>
  <si>
    <t>1、厚度：100mm
2、材料品种及比例：商品混凝土，其他详见图纸</t>
    <phoneticPr fontId="15" type="noConversion"/>
  </si>
  <si>
    <t>1.标准砖墙 墙厚240，其他详见图纸</t>
    <phoneticPr fontId="15" type="noConversion"/>
  </si>
  <si>
    <t>1、混凝土种类：1：3细石混凝土
2、混凝土强度等级：详见图纸
3、细石混凝土找坡压顶，其他详见图纸</t>
    <phoneticPr fontId="15" type="noConversion"/>
  </si>
  <si>
    <t>1、20mm厚1：2水泥砂浆（掺适量防水剂），其他详见图纸</t>
    <phoneticPr fontId="15" type="noConversion"/>
  </si>
  <si>
    <t>1、抹灰方式：双面抹灰
2、面层厚度、砂浆配合比：20mm厚，其他详见图纸</t>
    <phoneticPr fontId="15" type="noConversion"/>
  </si>
  <si>
    <t>1、详见图纸设计，其他详见图纸</t>
    <phoneticPr fontId="15" type="noConversion"/>
  </si>
  <si>
    <t>1.钢管脚手架 20m以内，其他详见图纸</t>
    <phoneticPr fontId="15" type="noConversion"/>
  </si>
  <si>
    <t>1、成品方钢，规格样式甲方自选
2、暂定价，其他详见图纸</t>
    <phoneticPr fontId="15" type="noConversion"/>
  </si>
  <si>
    <r>
      <t>1、钢筋种类、规格：</t>
    </r>
    <r>
      <rPr>
        <sz val="10"/>
        <color rgb="FF000000"/>
        <rFont val="Calibri"/>
        <family val="3"/>
        <charset val="161"/>
      </rPr>
      <t>φ</t>
    </r>
    <r>
      <rPr>
        <sz val="10"/>
        <color indexed="8"/>
        <rFont val="宋体"/>
        <family val="3"/>
        <charset val="134"/>
      </rPr>
      <t>10以内；
2、HRB400;其他详见图纸</t>
    </r>
    <phoneticPr fontId="15" type="noConversion"/>
  </si>
  <si>
    <t>临时大门和围墙工程清单</t>
    <phoneticPr fontId="15" type="noConversion"/>
  </si>
  <si>
    <t xml:space="preserve">
临漳公园公交首末站项目临时大门和围墙专业分包工程
</t>
    <phoneticPr fontId="15" type="noConversion"/>
  </si>
  <si>
    <t>2020年08月 09 日</t>
    <phoneticPr fontId="15" type="noConversion"/>
  </si>
  <si>
    <t>包含但不仅限于环境保护费、安全文明措施、临时设施费（含临时道路、钢板铺设等）、冬雨季施工、夜间施工费、机械进出场费、场地处理措施费、已完工程保护费、中标人应该办理的保险费、环评、政府文件要求等为完成本工程所需的所有措施；因大气管控等因素造成的停工费用；此项总价包干，结算不再调整；</t>
    <phoneticPr fontId="15" type="noConversion"/>
  </si>
  <si>
    <t>1、详见临时大门设计图纸
2、按招标人图纸要求制作并安装临时大门、员工通道，包括门上各类喷绘图案和文字，包工包料；</t>
    <phoneticPr fontId="15" type="noConversion"/>
  </si>
  <si>
    <t>临漳公园公交首末站项临时大门和围墙专业分包工程</t>
    <phoneticPr fontId="15" type="noConversion"/>
  </si>
  <si>
    <r>
      <t xml:space="preserve">工程量清单编制说明
一、招标范围：总承包合同、施工图纸及招标人提供的临建图纸范围内所表明的临时大门和围墙工程（包工期、包质量、包安全、包工、包料、包机具、包检测、包测量等）及工程量清单、设计变更、业主要求增加、工程联系单等要求的工作内容。投标人一旦中标，必须负责承包范围内所有工程的施工、验收、决算、保修等全部实施过程，同时也负责所在施工区域的文明施工及安全保护措施。
</t>
    </r>
    <r>
      <rPr>
        <b/>
        <sz val="10"/>
        <color theme="1"/>
        <rFont val="宋体"/>
        <family val="3"/>
        <charset val="134"/>
        <scheme val="minor"/>
      </rPr>
      <t>围墙基础开挖机械由招标人提供。</t>
    </r>
    <r>
      <rPr>
        <sz val="10"/>
        <color theme="1"/>
        <rFont val="宋体"/>
        <family val="3"/>
        <charset val="134"/>
        <scheme val="minor"/>
      </rPr>
      <t xml:space="preserve">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1、工程量清单列出的每个细目已包括涉及与该细目有关的全部工程内容，投标人须自行综合考虑施工放坡、支护、排水以及相关其他施工内容工作面宽度，投标人应将工程量清单与招标文件、合同通用
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r>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</si>
</sst>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19"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sz val="10"/>
      <color rgb="FF000000"/>
      <name val="Calibri"/>
      <family val="3"/>
      <charset val="161"/>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62">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2" borderId="1" xfId="0" applyFont="1" applyFill="1" applyBorder="1" applyAlignment="1" applyProtection="1">
      <alignment horizontal="left" vertical="center" wrapText="1"/>
      <protection hidden="1"/>
    </xf>
    <xf numFmtId="177" fontId="3" fillId="0" borderId="1" xfId="0" applyNumberFormat="1" applyFont="1" applyBorder="1" applyAlignment="1" applyProtection="1">
      <alignment horizontal="left" vertical="center" wrapText="1"/>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Fill="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0" fontId="4" fillId="0" borderId="1" xfId="0" applyFont="1" applyBorder="1" applyAlignment="1" applyProtection="1">
      <alignment vertical="center" wrapText="1"/>
      <protection hidden="1"/>
    </xf>
    <xf numFmtId="10" fontId="16" fillId="4" borderId="1" xfId="25" applyNumberFormat="1" applyFont="1" applyFill="1" applyBorder="1" applyAlignment="1" applyProtection="1">
      <alignment horizontal="center" vertical="center" wrapText="1"/>
      <protection locked="0"/>
    </xf>
    <xf numFmtId="9" fontId="16" fillId="3" borderId="1" xfId="16" applyNumberFormat="1" applyFont="1" applyFill="1" applyBorder="1" applyAlignment="1">
      <alignment horizontal="center" vertical="center"/>
    </xf>
    <xf numFmtId="0" fontId="17" fillId="0" borderId="10" xfId="0" applyFont="1" applyBorder="1" applyAlignment="1">
      <alignment horizontal="left" vertical="center" wrapText="1" readingOrder="1"/>
    </xf>
    <xf numFmtId="0" fontId="17" fillId="0" borderId="10" xfId="0" applyFont="1" applyBorder="1" applyAlignment="1">
      <alignment horizontal="center" vertical="center" wrapText="1" readingOrder="1"/>
    </xf>
    <xf numFmtId="0" fontId="8" fillId="0" borderId="0" xfId="18" applyNumberFormat="1" applyFont="1" applyFill="1" applyBorder="1" applyAlignment="1" applyProtection="1">
      <alignment horizontal="center" vertical="center" wrapText="1"/>
    </xf>
    <xf numFmtId="0" fontId="10" fillId="0" borderId="0" xfId="18" applyNumberFormat="1" applyFont="1" applyFill="1" applyBorder="1" applyAlignment="1" applyProtection="1">
      <alignment horizontal="right"/>
    </xf>
    <xf numFmtId="0" fontId="10" fillId="0" borderId="3" xfId="18" applyNumberFormat="1" applyFont="1" applyFill="1" applyBorder="1" applyAlignment="1" applyProtection="1">
      <alignment horizontal="center" wrapText="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4" fillId="0" borderId="4" xfId="0" applyFont="1" applyBorder="1" applyAlignment="1" applyProtection="1">
      <alignment horizontal="left" vertical="top" wrapText="1"/>
      <protection hidden="1"/>
    </xf>
    <xf numFmtId="0" fontId="4" fillId="0" borderId="9" xfId="0" applyFont="1" applyBorder="1" applyAlignment="1" applyProtection="1">
      <alignment horizontal="left" vertical="top" wrapText="1"/>
      <protection hidden="1"/>
    </xf>
    <xf numFmtId="0" fontId="4" fillId="0" borderId="8" xfId="0" applyFont="1" applyBorder="1" applyAlignment="1" applyProtection="1">
      <alignment horizontal="left" vertical="top" wrapText="1"/>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activeCell="L5" sqref="L5"/>
    </sheetView>
  </sheetViews>
  <sheetFormatPr defaultColWidth="9" defaultRowHeight="13.5" x14ac:dyDescent="0.15"/>
  <cols>
    <col min="8" max="8" width="14.625" customWidth="1"/>
  </cols>
  <sheetData>
    <row r="1" spans="1:8" ht="131.44999999999999" customHeight="1" x14ac:dyDescent="0.15">
      <c r="A1" s="33" t="s">
        <v>61</v>
      </c>
      <c r="B1" s="33"/>
      <c r="C1" s="33"/>
      <c r="D1" s="33"/>
      <c r="E1" s="33"/>
      <c r="F1" s="33"/>
      <c r="G1" s="33"/>
      <c r="H1" s="33"/>
    </row>
    <row r="2" spans="1:8" x14ac:dyDescent="0.15">
      <c r="A2" s="40" t="s">
        <v>27</v>
      </c>
      <c r="B2" s="40"/>
      <c r="C2" s="40"/>
      <c r="D2" s="40"/>
      <c r="E2" s="40"/>
      <c r="F2" s="40"/>
      <c r="G2" s="40"/>
      <c r="H2" s="40"/>
    </row>
    <row r="3" spans="1:8" x14ac:dyDescent="0.15">
      <c r="A3" s="40"/>
      <c r="B3" s="40"/>
      <c r="C3" s="40"/>
      <c r="D3" s="40"/>
      <c r="E3" s="40"/>
      <c r="F3" s="40"/>
      <c r="G3" s="40"/>
      <c r="H3" s="40"/>
    </row>
    <row r="4" spans="1:8" ht="310.35000000000002" customHeight="1" x14ac:dyDescent="0.15">
      <c r="A4" s="40"/>
      <c r="B4" s="40"/>
      <c r="C4" s="40"/>
      <c r="D4" s="40"/>
      <c r="E4" s="40"/>
      <c r="F4" s="40"/>
      <c r="G4" s="40"/>
      <c r="H4" s="40"/>
    </row>
    <row r="5" spans="1:8" ht="38.450000000000003" customHeight="1" x14ac:dyDescent="0.15">
      <c r="A5" s="34" t="s">
        <v>0</v>
      </c>
      <c r="B5" s="34"/>
      <c r="C5" s="35"/>
      <c r="D5" s="35"/>
      <c r="E5" s="35"/>
      <c r="F5" s="35"/>
      <c r="G5" s="21" t="s">
        <v>1</v>
      </c>
      <c r="H5" s="22"/>
    </row>
    <row r="6" spans="1:8" ht="38.450000000000003" customHeight="1" x14ac:dyDescent="0.15">
      <c r="A6" s="34" t="s">
        <v>2</v>
      </c>
      <c r="B6" s="34"/>
      <c r="C6" s="35"/>
      <c r="D6" s="35"/>
      <c r="E6" s="35"/>
      <c r="F6" s="35"/>
      <c r="G6" s="21" t="s">
        <v>3</v>
      </c>
      <c r="H6" s="22"/>
    </row>
    <row r="7" spans="1:8" ht="38.450000000000003" customHeight="1" x14ac:dyDescent="0.15">
      <c r="A7" s="36"/>
      <c r="B7" s="36"/>
      <c r="C7" s="37"/>
      <c r="D7" s="37"/>
      <c r="E7" s="36"/>
      <c r="F7" s="36"/>
      <c r="G7" s="36"/>
      <c r="H7" s="22"/>
    </row>
    <row r="8" spans="1:8" ht="57.6" customHeight="1" x14ac:dyDescent="0.15">
      <c r="A8" s="34" t="s">
        <v>4</v>
      </c>
      <c r="B8" s="34"/>
      <c r="C8" s="38" t="s">
        <v>62</v>
      </c>
      <c r="D8" s="39"/>
      <c r="E8" s="39"/>
      <c r="F8" s="39"/>
      <c r="G8" s="23"/>
      <c r="H8" s="22"/>
    </row>
    <row r="9" spans="1:8" ht="28.7" customHeight="1" x14ac:dyDescent="0.15">
      <c r="A9" s="36"/>
      <c r="B9" s="36"/>
      <c r="C9" s="36"/>
      <c r="D9" s="36"/>
      <c r="E9" s="36"/>
      <c r="F9" s="36"/>
      <c r="G9" s="36"/>
      <c r="H9" s="22"/>
    </row>
  </sheetData>
  <mergeCells count="10">
    <mergeCell ref="A7:G7"/>
    <mergeCell ref="A8:B8"/>
    <mergeCell ref="C8:F8"/>
    <mergeCell ref="A9:G9"/>
    <mergeCell ref="A2:H4"/>
    <mergeCell ref="A1:H1"/>
    <mergeCell ref="A5:B5"/>
    <mergeCell ref="C5:F5"/>
    <mergeCell ref="A6:B6"/>
    <mergeCell ref="C6:F6"/>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C4" sqref="C4:E4"/>
    </sheetView>
  </sheetViews>
  <sheetFormatPr defaultColWidth="9" defaultRowHeight="13.5" x14ac:dyDescent="0.15"/>
  <cols>
    <col min="1" max="1" width="9" style="13"/>
    <col min="2" max="2" width="25" style="13" customWidth="1"/>
    <col min="3" max="3" width="8.625" style="13" customWidth="1"/>
    <col min="4" max="4" width="8.5" style="13" customWidth="1"/>
    <col min="5" max="5" width="11" style="13" customWidth="1"/>
    <col min="6" max="6" width="24.125" style="13" customWidth="1"/>
    <col min="7" max="16384" width="9" style="13"/>
  </cols>
  <sheetData>
    <row r="1" spans="1:6" ht="40.15" customHeight="1" x14ac:dyDescent="0.15">
      <c r="A1" s="41" t="str">
        <f>封面!A1</f>
        <v xml:space="preserve">
临漳公园公交首末站项目临时大门和围墙专业分包工程
</v>
      </c>
      <c r="B1" s="41"/>
      <c r="C1" s="41"/>
      <c r="D1" s="41"/>
      <c r="E1" s="41"/>
      <c r="F1" s="41"/>
    </row>
    <row r="2" spans="1:6" ht="45" customHeight="1" x14ac:dyDescent="0.15">
      <c r="A2" s="42" t="s">
        <v>28</v>
      </c>
      <c r="B2" s="42"/>
      <c r="C2" s="42"/>
      <c r="D2" s="42"/>
      <c r="E2" s="42"/>
      <c r="F2" s="42"/>
    </row>
    <row r="3" spans="1:6" ht="47.45" customHeight="1" x14ac:dyDescent="0.15">
      <c r="A3" s="14" t="s">
        <v>5</v>
      </c>
      <c r="B3" s="14" t="s">
        <v>6</v>
      </c>
      <c r="C3" s="43" t="s">
        <v>29</v>
      </c>
      <c r="D3" s="44"/>
      <c r="E3" s="45"/>
      <c r="F3" s="14" t="s">
        <v>7</v>
      </c>
    </row>
    <row r="4" spans="1:6" ht="47.45" customHeight="1" x14ac:dyDescent="0.15">
      <c r="A4" s="14">
        <v>1</v>
      </c>
      <c r="B4" s="14" t="s">
        <v>60</v>
      </c>
      <c r="C4" s="46">
        <f>'临时大门、围墙清单'!J18</f>
        <v>248358.50185708169</v>
      </c>
      <c r="D4" s="47"/>
      <c r="E4" s="48"/>
      <c r="F4" s="15"/>
    </row>
    <row r="5" spans="1:6" ht="55.5" customHeight="1" x14ac:dyDescent="0.15">
      <c r="A5" s="16">
        <v>2</v>
      </c>
      <c r="B5" s="17" t="s">
        <v>8</v>
      </c>
      <c r="C5" s="17" t="s">
        <v>9</v>
      </c>
      <c r="D5" s="30">
        <v>0.09</v>
      </c>
      <c r="E5" s="18">
        <f>C4/(1+D5)*D5</f>
        <v>20506.665290951696</v>
      </c>
      <c r="F5" s="19" t="s">
        <v>10</v>
      </c>
    </row>
    <row r="6" spans="1:6" ht="15.75" x14ac:dyDescent="0.3">
      <c r="A6" s="49" t="s">
        <v>11</v>
      </c>
      <c r="B6" s="49"/>
      <c r="C6" s="49"/>
      <c r="D6" s="49"/>
      <c r="E6" s="49"/>
      <c r="F6" s="49"/>
    </row>
    <row r="7" spans="1:6" ht="21.95" customHeight="1" x14ac:dyDescent="0.3">
      <c r="A7" s="20" t="s">
        <v>12</v>
      </c>
      <c r="B7" s="20"/>
      <c r="C7" s="20"/>
      <c r="D7" s="20"/>
      <c r="E7" s="20"/>
      <c r="F7" s="20"/>
    </row>
    <row r="8" spans="1:6" ht="16.5" x14ac:dyDescent="0.3">
      <c r="A8" s="20"/>
      <c r="B8" s="20"/>
      <c r="C8" s="20"/>
      <c r="D8" s="20"/>
      <c r="E8" s="20"/>
      <c r="F8" s="20"/>
    </row>
    <row r="9" spans="1:6" ht="16.5" x14ac:dyDescent="0.3">
      <c r="A9" s="20" t="s">
        <v>13</v>
      </c>
      <c r="B9" s="20"/>
      <c r="C9" s="20"/>
      <c r="D9" s="20"/>
      <c r="E9" s="20"/>
      <c r="F9" s="20"/>
    </row>
    <row r="10" spans="1:6" ht="16.5" x14ac:dyDescent="0.3">
      <c r="A10" s="20"/>
      <c r="B10" s="20"/>
      <c r="C10" s="20"/>
      <c r="D10" s="20"/>
      <c r="E10" s="20"/>
      <c r="F10" s="20"/>
    </row>
    <row r="11" spans="1:6" ht="16.5" x14ac:dyDescent="0.3">
      <c r="A11" s="20" t="s">
        <v>14</v>
      </c>
      <c r="B11" s="20"/>
      <c r="C11" s="20"/>
      <c r="D11" s="20"/>
      <c r="E11" s="20"/>
      <c r="F11" s="20"/>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8"/>
  <sheetViews>
    <sheetView tabSelected="1" view="pageBreakPreview" topLeftCell="B1" zoomScaleNormal="85" zoomScaleSheetLayoutView="100" workbookViewId="0">
      <pane ySplit="4" topLeftCell="A17" activePane="bottomLeft" state="frozen"/>
      <selection pane="bottomLeft" activeCell="H8" sqref="H8"/>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9.125" style="5" customWidth="1"/>
    <col min="9" max="9" width="10.75" style="5" customWidth="1"/>
    <col min="10" max="10" width="11" style="5" customWidth="1"/>
    <col min="11" max="11" width="31.125" style="6" customWidth="1"/>
    <col min="12" max="12" width="9" style="6"/>
    <col min="13" max="13" width="9.25" style="6" bestFit="1" customWidth="1"/>
    <col min="14" max="16384" width="9" style="6"/>
  </cols>
  <sheetData>
    <row r="1" spans="1:11" ht="33.6" customHeight="1" x14ac:dyDescent="0.15">
      <c r="A1" s="50" t="s">
        <v>65</v>
      </c>
      <c r="B1" s="50"/>
      <c r="C1" s="50"/>
      <c r="D1" s="50"/>
      <c r="E1" s="50"/>
      <c r="F1" s="50"/>
      <c r="G1" s="50"/>
      <c r="H1" s="50"/>
      <c r="I1" s="50"/>
      <c r="J1" s="50"/>
      <c r="K1" s="50"/>
    </row>
    <row r="2" spans="1:11" ht="33.6" customHeight="1" x14ac:dyDescent="0.15">
      <c r="A2" s="51" t="s">
        <v>30</v>
      </c>
      <c r="B2" s="51"/>
      <c r="C2" s="51"/>
      <c r="D2" s="51"/>
      <c r="E2" s="51"/>
      <c r="F2" s="51"/>
      <c r="G2" s="51"/>
      <c r="H2" s="51"/>
      <c r="I2" s="51"/>
      <c r="J2" s="51"/>
      <c r="K2" s="51"/>
    </row>
    <row r="3" spans="1:11" ht="30" customHeight="1" x14ac:dyDescent="0.15">
      <c r="A3" s="53" t="s">
        <v>5</v>
      </c>
      <c r="B3" s="53" t="s">
        <v>15</v>
      </c>
      <c r="C3" s="53" t="s">
        <v>16</v>
      </c>
      <c r="D3" s="53" t="s">
        <v>17</v>
      </c>
      <c r="E3" s="55" t="s">
        <v>18</v>
      </c>
      <c r="F3" s="57" t="s">
        <v>25</v>
      </c>
      <c r="G3" s="7" t="s">
        <v>23</v>
      </c>
      <c r="H3" s="57" t="s">
        <v>24</v>
      </c>
      <c r="I3" s="57" t="s">
        <v>26</v>
      </c>
      <c r="J3" s="57" t="s">
        <v>19</v>
      </c>
      <c r="K3" s="53" t="s">
        <v>7</v>
      </c>
    </row>
    <row r="4" spans="1:11" ht="30" customHeight="1" x14ac:dyDescent="0.15">
      <c r="A4" s="54"/>
      <c r="B4" s="54"/>
      <c r="C4" s="54"/>
      <c r="D4" s="54"/>
      <c r="E4" s="56"/>
      <c r="F4" s="58"/>
      <c r="G4" s="29">
        <v>0.09</v>
      </c>
      <c r="H4" s="58"/>
      <c r="I4" s="58"/>
      <c r="J4" s="58"/>
      <c r="K4" s="54"/>
    </row>
    <row r="5" spans="1:11" s="27" customFormat="1" ht="48.75" customHeight="1" x14ac:dyDescent="0.15">
      <c r="A5" s="8">
        <v>1</v>
      </c>
      <c r="B5" s="9" t="s">
        <v>35</v>
      </c>
      <c r="C5" s="28" t="s">
        <v>64</v>
      </c>
      <c r="D5" s="9" t="s">
        <v>49</v>
      </c>
      <c r="E5" s="25">
        <v>1</v>
      </c>
      <c r="F5" s="26">
        <v>7500</v>
      </c>
      <c r="G5" s="26">
        <f>F5*$G$4</f>
        <v>675</v>
      </c>
      <c r="H5" s="26">
        <f>F5+G5</f>
        <v>8175</v>
      </c>
      <c r="I5" s="26">
        <f>E5*F5</f>
        <v>7500</v>
      </c>
      <c r="J5" s="26">
        <f>E5*H5</f>
        <v>8175</v>
      </c>
      <c r="K5" s="59" t="s">
        <v>66</v>
      </c>
    </row>
    <row r="6" spans="1:11" ht="48.75" customHeight="1" x14ac:dyDescent="0.15">
      <c r="A6" s="8">
        <v>2</v>
      </c>
      <c r="B6" s="9" t="s">
        <v>36</v>
      </c>
      <c r="C6" s="31" t="s">
        <v>48</v>
      </c>
      <c r="D6" s="32" t="s">
        <v>32</v>
      </c>
      <c r="E6" s="26">
        <v>262.99</v>
      </c>
      <c r="F6" s="26">
        <v>0.4</v>
      </c>
      <c r="G6" s="26">
        <f t="shared" ref="G6:G16" si="0">F6*$G$4</f>
        <v>3.5999999999999997E-2</v>
      </c>
      <c r="H6" s="26">
        <f t="shared" ref="H6:H17" si="1">F6+G6</f>
        <v>0.436</v>
      </c>
      <c r="I6" s="26">
        <f t="shared" ref="I6:I17" si="2">E6*F6</f>
        <v>105.19600000000001</v>
      </c>
      <c r="J6" s="26">
        <f t="shared" ref="J6:J17" si="3">E6*H6</f>
        <v>114.66364</v>
      </c>
      <c r="K6" s="60"/>
    </row>
    <row r="7" spans="1:11" ht="48.75" customHeight="1" x14ac:dyDescent="0.15">
      <c r="A7" s="8">
        <v>3</v>
      </c>
      <c r="B7" s="9" t="s">
        <v>37</v>
      </c>
      <c r="C7" s="31" t="s">
        <v>50</v>
      </c>
      <c r="D7" s="32" t="s">
        <v>31</v>
      </c>
      <c r="E7" s="26">
        <v>34.4</v>
      </c>
      <c r="F7" s="26">
        <v>7</v>
      </c>
      <c r="G7" s="26">
        <f t="shared" si="0"/>
        <v>0.63</v>
      </c>
      <c r="H7" s="26">
        <f t="shared" si="1"/>
        <v>7.63</v>
      </c>
      <c r="I7" s="26">
        <f t="shared" si="2"/>
        <v>240.79999999999998</v>
      </c>
      <c r="J7" s="26">
        <f t="shared" si="3"/>
        <v>262.47199999999998</v>
      </c>
      <c r="K7" s="60"/>
    </row>
    <row r="8" spans="1:11" ht="48.75" customHeight="1" x14ac:dyDescent="0.15">
      <c r="A8" s="8">
        <v>4</v>
      </c>
      <c r="B8" s="9" t="s">
        <v>38</v>
      </c>
      <c r="C8" s="31" t="s">
        <v>51</v>
      </c>
      <c r="D8" s="32" t="s">
        <v>32</v>
      </c>
      <c r="E8" s="26">
        <v>23.3</v>
      </c>
      <c r="F8" s="26">
        <v>508.931467</v>
      </c>
      <c r="G8" s="26">
        <f t="shared" si="0"/>
        <v>45.803832029999995</v>
      </c>
      <c r="H8" s="26">
        <f t="shared" si="1"/>
        <v>554.73529902999996</v>
      </c>
      <c r="I8" s="26">
        <f t="shared" si="2"/>
        <v>11858.103181100001</v>
      </c>
      <c r="J8" s="26">
        <f t="shared" si="3"/>
        <v>12925.332467398999</v>
      </c>
      <c r="K8" s="60"/>
    </row>
    <row r="9" spans="1:11" ht="48.75" customHeight="1" x14ac:dyDescent="0.15">
      <c r="A9" s="8">
        <v>5</v>
      </c>
      <c r="B9" s="9" t="s">
        <v>39</v>
      </c>
      <c r="C9" s="31" t="s">
        <v>52</v>
      </c>
      <c r="D9" s="32" t="s">
        <v>32</v>
      </c>
      <c r="E9" s="26">
        <v>179.45</v>
      </c>
      <c r="F9" s="26">
        <v>493.55100000000004</v>
      </c>
      <c r="G9" s="26">
        <f t="shared" si="0"/>
        <v>44.419589999999999</v>
      </c>
      <c r="H9" s="26">
        <f t="shared" si="1"/>
        <v>537.97059000000002</v>
      </c>
      <c r="I9" s="26">
        <f t="shared" si="2"/>
        <v>88567.726949999997</v>
      </c>
      <c r="J9" s="26">
        <f t="shared" si="3"/>
        <v>96538.822375499993</v>
      </c>
      <c r="K9" s="60"/>
    </row>
    <row r="10" spans="1:11" ht="48.75" customHeight="1" x14ac:dyDescent="0.15">
      <c r="A10" s="8">
        <v>6</v>
      </c>
      <c r="B10" s="9" t="s">
        <v>40</v>
      </c>
      <c r="C10" s="31" t="s">
        <v>53</v>
      </c>
      <c r="D10" s="32" t="s">
        <v>32</v>
      </c>
      <c r="E10" s="26">
        <v>16.07</v>
      </c>
      <c r="F10" s="26">
        <v>572.814481</v>
      </c>
      <c r="G10" s="26">
        <f t="shared" si="0"/>
        <v>51.553303289999995</v>
      </c>
      <c r="H10" s="26">
        <f t="shared" si="1"/>
        <v>624.36778429000003</v>
      </c>
      <c r="I10" s="26">
        <f t="shared" si="2"/>
        <v>9205.1287096699998</v>
      </c>
      <c r="J10" s="26">
        <f t="shared" si="3"/>
        <v>10033.590293540301</v>
      </c>
      <c r="K10" s="60"/>
    </row>
    <row r="11" spans="1:11" ht="48.75" customHeight="1" x14ac:dyDescent="0.15">
      <c r="A11" s="8">
        <v>7</v>
      </c>
      <c r="B11" s="9" t="s">
        <v>41</v>
      </c>
      <c r="C11" s="31" t="s">
        <v>54</v>
      </c>
      <c r="D11" s="32" t="s">
        <v>31</v>
      </c>
      <c r="E11" s="26">
        <v>19.63</v>
      </c>
      <c r="F11" s="26">
        <v>17.897292000000004</v>
      </c>
      <c r="G11" s="26">
        <f t="shared" si="0"/>
        <v>1.6107562800000004</v>
      </c>
      <c r="H11" s="26">
        <f t="shared" si="1"/>
        <v>19.508048280000004</v>
      </c>
      <c r="I11" s="26">
        <f t="shared" si="2"/>
        <v>351.32384196000004</v>
      </c>
      <c r="J11" s="26">
        <f t="shared" si="3"/>
        <v>382.94298773640008</v>
      </c>
      <c r="K11" s="60"/>
    </row>
    <row r="12" spans="1:11" ht="48.75" customHeight="1" x14ac:dyDescent="0.15">
      <c r="A12" s="8">
        <v>8</v>
      </c>
      <c r="B12" s="9" t="s">
        <v>42</v>
      </c>
      <c r="C12" s="31" t="s">
        <v>55</v>
      </c>
      <c r="D12" s="32" t="s">
        <v>31</v>
      </c>
      <c r="E12" s="26">
        <v>578.76</v>
      </c>
      <c r="F12" s="26">
        <v>19.183761000000001</v>
      </c>
      <c r="G12" s="26">
        <f t="shared" si="0"/>
        <v>1.72653849</v>
      </c>
      <c r="H12" s="26">
        <f t="shared" si="1"/>
        <v>20.91029949</v>
      </c>
      <c r="I12" s="26">
        <f t="shared" si="2"/>
        <v>11102.79351636</v>
      </c>
      <c r="J12" s="26">
        <f t="shared" si="3"/>
        <v>12102.044932832399</v>
      </c>
      <c r="K12" s="60"/>
    </row>
    <row r="13" spans="1:11" ht="48.75" customHeight="1" x14ac:dyDescent="0.15">
      <c r="A13" s="8">
        <v>9</v>
      </c>
      <c r="B13" s="9" t="s">
        <v>43</v>
      </c>
      <c r="C13" s="31" t="s">
        <v>56</v>
      </c>
      <c r="D13" s="32" t="s">
        <v>31</v>
      </c>
      <c r="E13" s="26">
        <v>578.76</v>
      </c>
      <c r="F13" s="26">
        <v>53.756604000000003</v>
      </c>
      <c r="G13" s="26">
        <f t="shared" si="0"/>
        <v>4.8380943600000004</v>
      </c>
      <c r="H13" s="26">
        <f t="shared" si="1"/>
        <v>58.594698360000002</v>
      </c>
      <c r="I13" s="26">
        <f t="shared" si="2"/>
        <v>31112.172131040003</v>
      </c>
      <c r="J13" s="26">
        <f t="shared" si="3"/>
        <v>33912.267622833599</v>
      </c>
      <c r="K13" s="60"/>
    </row>
    <row r="14" spans="1:11" ht="48.75" customHeight="1" x14ac:dyDescent="0.15">
      <c r="A14" s="8">
        <v>10</v>
      </c>
      <c r="B14" s="9" t="s">
        <v>44</v>
      </c>
      <c r="C14" s="31" t="s">
        <v>59</v>
      </c>
      <c r="D14" s="32" t="s">
        <v>33</v>
      </c>
      <c r="E14" s="26">
        <v>2</v>
      </c>
      <c r="F14" s="26">
        <v>3521.9961179999996</v>
      </c>
      <c r="G14" s="26">
        <f t="shared" si="0"/>
        <v>316.97965061999997</v>
      </c>
      <c r="H14" s="26">
        <f t="shared" si="1"/>
        <v>3838.9757686199996</v>
      </c>
      <c r="I14" s="26">
        <f t="shared" si="2"/>
        <v>7043.9922359999991</v>
      </c>
      <c r="J14" s="26">
        <f t="shared" si="3"/>
        <v>7677.9515372399992</v>
      </c>
      <c r="K14" s="60"/>
    </row>
    <row r="15" spans="1:11" ht="78" customHeight="1" x14ac:dyDescent="0.15">
      <c r="A15" s="8">
        <v>11</v>
      </c>
      <c r="B15" s="9" t="s">
        <v>45</v>
      </c>
      <c r="C15" s="31" t="s">
        <v>57</v>
      </c>
      <c r="D15" s="32" t="s">
        <v>31</v>
      </c>
      <c r="E15" s="26">
        <v>981.71</v>
      </c>
      <c r="F15" s="26">
        <v>20</v>
      </c>
      <c r="G15" s="26">
        <f t="shared" si="0"/>
        <v>1.7999999999999998</v>
      </c>
      <c r="H15" s="26">
        <f t="shared" si="1"/>
        <v>21.8</v>
      </c>
      <c r="I15" s="26">
        <f t="shared" si="2"/>
        <v>19634.2</v>
      </c>
      <c r="J15" s="26">
        <f t="shared" si="3"/>
        <v>21401.278000000002</v>
      </c>
      <c r="K15" s="60"/>
    </row>
    <row r="16" spans="1:11" ht="62.25" customHeight="1" x14ac:dyDescent="0.15">
      <c r="A16" s="8">
        <v>12</v>
      </c>
      <c r="B16" s="9" t="s">
        <v>46</v>
      </c>
      <c r="C16" s="31" t="s">
        <v>58</v>
      </c>
      <c r="D16" s="32" t="s">
        <v>34</v>
      </c>
      <c r="E16" s="26">
        <v>290.8</v>
      </c>
      <c r="F16" s="26">
        <v>138</v>
      </c>
      <c r="G16" s="26">
        <f t="shared" si="0"/>
        <v>12.42</v>
      </c>
      <c r="H16" s="26">
        <f t="shared" si="1"/>
        <v>150.41999999999999</v>
      </c>
      <c r="I16" s="26">
        <f t="shared" si="2"/>
        <v>40130.400000000001</v>
      </c>
      <c r="J16" s="26">
        <f t="shared" si="3"/>
        <v>43742.135999999999</v>
      </c>
      <c r="K16" s="61"/>
    </row>
    <row r="17" spans="1:11" ht="124.5" customHeight="1" x14ac:dyDescent="0.15">
      <c r="A17" s="8">
        <v>13</v>
      </c>
      <c r="B17" s="9" t="s">
        <v>47</v>
      </c>
      <c r="C17" s="10" t="s">
        <v>63</v>
      </c>
      <c r="D17" s="9" t="s">
        <v>20</v>
      </c>
      <c r="E17" s="26">
        <v>1</v>
      </c>
      <c r="F17" s="26">
        <v>1000</v>
      </c>
      <c r="G17" s="26">
        <f t="shared" ref="G17" si="4">F17*$G$4</f>
        <v>90</v>
      </c>
      <c r="H17" s="26">
        <f t="shared" si="1"/>
        <v>1090</v>
      </c>
      <c r="I17" s="26">
        <f t="shared" si="2"/>
        <v>1000</v>
      </c>
      <c r="J17" s="26">
        <f t="shared" si="3"/>
        <v>1090</v>
      </c>
      <c r="K17" s="11" t="s">
        <v>21</v>
      </c>
    </row>
    <row r="18" spans="1:11" ht="42" customHeight="1" x14ac:dyDescent="0.15">
      <c r="A18" s="8"/>
      <c r="B18" s="52" t="s">
        <v>22</v>
      </c>
      <c r="C18" s="52"/>
      <c r="D18" s="52"/>
      <c r="E18" s="52"/>
      <c r="F18" s="52"/>
      <c r="G18" s="24"/>
      <c r="H18" s="24"/>
      <c r="I18" s="7">
        <f>SUM(I5:I17)</f>
        <v>227851.83656612999</v>
      </c>
      <c r="J18" s="7">
        <f>SUM(J5:J17)</f>
        <v>248358.50185708169</v>
      </c>
      <c r="K18" s="12"/>
    </row>
  </sheetData>
  <sheetProtection selectLockedCells="1"/>
  <protectedRanges>
    <protectedRange sqref="G4:G17" name="区域4"/>
  </protectedRanges>
  <mergeCells count="14">
    <mergeCell ref="A1:K1"/>
    <mergeCell ref="A2:K2"/>
    <mergeCell ref="B18:F18"/>
    <mergeCell ref="A3:A4"/>
    <mergeCell ref="B3:B4"/>
    <mergeCell ref="C3:C4"/>
    <mergeCell ref="D3:D4"/>
    <mergeCell ref="E3:E4"/>
    <mergeCell ref="F3:F4"/>
    <mergeCell ref="H3:H4"/>
    <mergeCell ref="J3:J4"/>
    <mergeCell ref="I3:I4"/>
    <mergeCell ref="K3:K4"/>
    <mergeCell ref="K5:K16"/>
  </mergeCells>
  <phoneticPr fontId="15" type="noConversion"/>
  <printOptions horizontalCentered="1"/>
  <pageMargins left="0.74803149606299213" right="0.74803149606299213" top="0.6692913385826772" bottom="1.4566929133858268" header="0.11811023622047245" footer="0.43307086614173229"/>
  <pageSetup paperSize="9" scale="85"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临时大门、围墙清单</vt:lpstr>
      <vt:lpstr>临时大门、围墙清单!Print_Titles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2020-08-09T14:47:14Z</cp:lastPrinted>
  <dcterms:created xsi:type="dcterms:W3CDTF">2006-09-16T00:00:00Z</dcterms:created>
  <dcterms:modified xsi:type="dcterms:W3CDTF">2020-08-11T17:06:13Z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