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10临漳公园装饰装修工程分包招标\"/>
    </mc:Choice>
  </mc:AlternateContent>
  <xr:revisionPtr revIDLastSave="0" documentId="13_ncr:1_{88C3CA24-388A-4177-9084-CBDE93DFBE6D}" xr6:coauthVersionLast="45" xr6:coauthVersionMax="45" xr10:uidLastSave="{00000000-0000-0000-0000-000000000000}"/>
  <bookViews>
    <workbookView xWindow="2970" yWindow="1545" windowWidth="19500" windowHeight="14235" activeTab="2" xr2:uid="{00000000-000D-0000-FFFF-FFFF00000000}"/>
  </bookViews>
  <sheets>
    <sheet name="封面" sheetId="1" r:id="rId1"/>
    <sheet name="汇总表" sheetId="6" r:id="rId2"/>
    <sheet name="装饰装修" sheetId="4" r:id="rId3"/>
  </sheets>
  <definedNames>
    <definedName name="_GoBack" localSheetId="2">装饰装修!#REF!</definedName>
    <definedName name="_xlnm.Print_Titles" localSheetId="2">装饰装修!$1:$4</definedName>
  </definedNames>
  <calcPr calcId="191029"/>
</workbook>
</file>

<file path=xl/calcChain.xml><?xml version="1.0" encoding="utf-8"?>
<calcChain xmlns="http://schemas.openxmlformats.org/spreadsheetml/2006/main">
  <c r="I31" i="4" l="1"/>
  <c r="I6" i="4"/>
  <c r="G118" i="4"/>
  <c r="H118" i="4" s="1"/>
  <c r="J118" i="4" s="1"/>
  <c r="G119" i="4"/>
  <c r="H119" i="4" s="1"/>
  <c r="J119" i="4" s="1"/>
  <c r="G120" i="4"/>
  <c r="H120" i="4" s="1"/>
  <c r="J120" i="4" s="1"/>
  <c r="G121" i="4"/>
  <c r="H121" i="4" s="1"/>
  <c r="J121" i="4" s="1"/>
  <c r="G122" i="4"/>
  <c r="G123" i="4"/>
  <c r="H123" i="4" s="1"/>
  <c r="J123" i="4" s="1"/>
  <c r="G124" i="4"/>
  <c r="I118" i="4"/>
  <c r="I119" i="4"/>
  <c r="I120" i="4"/>
  <c r="I121" i="4"/>
  <c r="H122" i="4"/>
  <c r="J122" i="4" s="1"/>
  <c r="I122" i="4"/>
  <c r="I123" i="4"/>
  <c r="H124" i="4"/>
  <c r="J124" i="4" s="1"/>
  <c r="I124" i="4"/>
  <c r="G125" i="4"/>
  <c r="H125" i="4" s="1"/>
  <c r="J125" i="4" s="1"/>
  <c r="I125" i="4"/>
  <c r="G126" i="4"/>
  <c r="H126" i="4" s="1"/>
  <c r="J126" i="4" s="1"/>
  <c r="I126" i="4"/>
  <c r="G127" i="4"/>
  <c r="H127" i="4" s="1"/>
  <c r="J127" i="4" s="1"/>
  <c r="I127" i="4"/>
  <c r="G128" i="4"/>
  <c r="H128" i="4" s="1"/>
  <c r="J128" i="4" s="1"/>
  <c r="I128" i="4"/>
  <c r="G129" i="4"/>
  <c r="H129" i="4" s="1"/>
  <c r="J129" i="4" s="1"/>
  <c r="I129" i="4"/>
  <c r="G130" i="4"/>
  <c r="H130" i="4" s="1"/>
  <c r="J130" i="4" s="1"/>
  <c r="I130" i="4"/>
  <c r="G131" i="4"/>
  <c r="H131" i="4" s="1"/>
  <c r="J131" i="4" s="1"/>
  <c r="I131" i="4"/>
  <c r="G132" i="4"/>
  <c r="H132" i="4" s="1"/>
  <c r="J132" i="4" s="1"/>
  <c r="I132" i="4"/>
  <c r="G133" i="4"/>
  <c r="H133" i="4" s="1"/>
  <c r="J133" i="4" s="1"/>
  <c r="I133" i="4"/>
  <c r="G135" i="4"/>
  <c r="H135" i="4" s="1"/>
  <c r="J135" i="4" s="1"/>
  <c r="I135" i="4"/>
  <c r="G136" i="4"/>
  <c r="H136" i="4" s="1"/>
  <c r="J136" i="4" s="1"/>
  <c r="I136" i="4"/>
  <c r="G138" i="4"/>
  <c r="H138" i="4" s="1"/>
  <c r="J138" i="4" s="1"/>
  <c r="I138" i="4"/>
  <c r="G139" i="4"/>
  <c r="H139" i="4" s="1"/>
  <c r="J139" i="4" s="1"/>
  <c r="I139" i="4"/>
  <c r="G140" i="4"/>
  <c r="H140" i="4" s="1"/>
  <c r="J140" i="4" s="1"/>
  <c r="I140" i="4"/>
  <c r="G141" i="4"/>
  <c r="H141" i="4" s="1"/>
  <c r="J141" i="4" s="1"/>
  <c r="I141" i="4"/>
  <c r="I91" i="4"/>
  <c r="G91" i="4"/>
  <c r="H91" i="4" s="1"/>
  <c r="J91" i="4" s="1"/>
  <c r="I90" i="4"/>
  <c r="G90" i="4"/>
  <c r="H90" i="4" s="1"/>
  <c r="J90" i="4" s="1"/>
  <c r="I89" i="4"/>
  <c r="G89" i="4"/>
  <c r="H89" i="4" s="1"/>
  <c r="J89" i="4" s="1"/>
  <c r="I88" i="4"/>
  <c r="G88" i="4"/>
  <c r="H88" i="4" s="1"/>
  <c r="J88" i="4" s="1"/>
  <c r="I87" i="4"/>
  <c r="G87" i="4"/>
  <c r="H87" i="4" s="1"/>
  <c r="J87" i="4" s="1"/>
  <c r="I85" i="4"/>
  <c r="G85" i="4"/>
  <c r="H85" i="4" s="1"/>
  <c r="J85" i="4" s="1"/>
  <c r="I84" i="4"/>
  <c r="G84" i="4"/>
  <c r="H84" i="4" s="1"/>
  <c r="J84" i="4" s="1"/>
  <c r="I83" i="4"/>
  <c r="G83" i="4"/>
  <c r="H83" i="4" s="1"/>
  <c r="J83" i="4" s="1"/>
  <c r="I82" i="4"/>
  <c r="G82" i="4"/>
  <c r="H82" i="4" s="1"/>
  <c r="J82" i="4" s="1"/>
  <c r="I81" i="4"/>
  <c r="G81" i="4"/>
  <c r="H81" i="4" s="1"/>
  <c r="J81" i="4" s="1"/>
  <c r="I80" i="4"/>
  <c r="G80" i="4"/>
  <c r="H80" i="4" s="1"/>
  <c r="J80" i="4" s="1"/>
  <c r="I79" i="4"/>
  <c r="G79" i="4"/>
  <c r="H79" i="4" s="1"/>
  <c r="J79" i="4" s="1"/>
  <c r="I78" i="4"/>
  <c r="G78" i="4"/>
  <c r="H78" i="4" s="1"/>
  <c r="J78" i="4" s="1"/>
  <c r="G49" i="4"/>
  <c r="H49" i="4" s="1"/>
  <c r="J49" i="4" s="1"/>
  <c r="G50" i="4"/>
  <c r="H50" i="4" s="1"/>
  <c r="J50" i="4" s="1"/>
  <c r="G51" i="4"/>
  <c r="H51" i="4" s="1"/>
  <c r="J51" i="4" s="1"/>
  <c r="G52" i="4"/>
  <c r="H52" i="4" s="1"/>
  <c r="J52" i="4" s="1"/>
  <c r="G53" i="4"/>
  <c r="H53" i="4" s="1"/>
  <c r="J53" i="4" s="1"/>
  <c r="G54" i="4"/>
  <c r="H54" i="4" s="1"/>
  <c r="J54" i="4" s="1"/>
  <c r="G55" i="4"/>
  <c r="H55" i="4" s="1"/>
  <c r="J55" i="4" s="1"/>
  <c r="G56" i="4"/>
  <c r="H56" i="4" s="1"/>
  <c r="J56" i="4" s="1"/>
  <c r="G57" i="4"/>
  <c r="H57" i="4" s="1"/>
  <c r="J57" i="4" s="1"/>
  <c r="G58" i="4"/>
  <c r="H58" i="4" s="1"/>
  <c r="J58" i="4" s="1"/>
  <c r="G59" i="4"/>
  <c r="H59" i="4" s="1"/>
  <c r="J59" i="4" s="1"/>
  <c r="G60" i="4"/>
  <c r="H60" i="4" s="1"/>
  <c r="J60" i="4" s="1"/>
  <c r="G61" i="4"/>
  <c r="H61" i="4" s="1"/>
  <c r="J61" i="4" s="1"/>
  <c r="G62" i="4"/>
  <c r="H62" i="4" s="1"/>
  <c r="J62" i="4" s="1"/>
  <c r="G63" i="4"/>
  <c r="H63" i="4" s="1"/>
  <c r="J63" i="4" s="1"/>
  <c r="G64" i="4"/>
  <c r="H64" i="4" s="1"/>
  <c r="J64" i="4" s="1"/>
  <c r="G65" i="4"/>
  <c r="H65" i="4" s="1"/>
  <c r="J65" i="4" s="1"/>
  <c r="G66" i="4"/>
  <c r="H66" i="4" s="1"/>
  <c r="J66" i="4" s="1"/>
  <c r="G67" i="4"/>
  <c r="H67" i="4" s="1"/>
  <c r="J67" i="4" s="1"/>
  <c r="G68" i="4"/>
  <c r="H68" i="4" s="1"/>
  <c r="J68" i="4" s="1"/>
  <c r="G69" i="4"/>
  <c r="H69" i="4" s="1"/>
  <c r="J69" i="4" s="1"/>
  <c r="G70" i="4"/>
  <c r="H70" i="4" s="1"/>
  <c r="J70" i="4" s="1"/>
  <c r="G71" i="4"/>
  <c r="H71" i="4" s="1"/>
  <c r="J71" i="4" s="1"/>
  <c r="G72" i="4"/>
  <c r="H72" i="4" s="1"/>
  <c r="J72" i="4" s="1"/>
  <c r="G73" i="4"/>
  <c r="H73" i="4" s="1"/>
  <c r="J73" i="4" s="1"/>
  <c r="G74" i="4"/>
  <c r="H74" i="4" s="1"/>
  <c r="J74" i="4" s="1"/>
  <c r="G75" i="4"/>
  <c r="H75" i="4" s="1"/>
  <c r="J75" i="4" s="1"/>
  <c r="G76" i="4"/>
  <c r="H76" i="4" s="1"/>
  <c r="J76" i="4" s="1"/>
  <c r="I73" i="4"/>
  <c r="I72" i="4"/>
  <c r="I71" i="4"/>
  <c r="I70" i="4"/>
  <c r="I69" i="4"/>
  <c r="I68" i="4"/>
  <c r="I67" i="4"/>
  <c r="I66" i="4"/>
  <c r="I65" i="4"/>
  <c r="I64" i="4"/>
  <c r="I63" i="4"/>
  <c r="I62" i="4"/>
  <c r="I61" i="4"/>
  <c r="I60" i="4"/>
  <c r="I59" i="4"/>
  <c r="I58" i="4"/>
  <c r="I57" i="4"/>
  <c r="I56" i="4"/>
  <c r="I55" i="4"/>
  <c r="I54" i="4"/>
  <c r="I53" i="4"/>
  <c r="I52" i="4"/>
  <c r="I51" i="4"/>
  <c r="I50" i="4"/>
  <c r="I49" i="4"/>
  <c r="I101" i="4"/>
  <c r="G101" i="4"/>
  <c r="H101" i="4" s="1"/>
  <c r="J101" i="4" s="1"/>
  <c r="I100" i="4"/>
  <c r="G100" i="4"/>
  <c r="H100" i="4" s="1"/>
  <c r="J100" i="4" s="1"/>
  <c r="I99" i="4"/>
  <c r="G99" i="4"/>
  <c r="H99" i="4" s="1"/>
  <c r="J99" i="4" s="1"/>
  <c r="I98" i="4"/>
  <c r="G98" i="4"/>
  <c r="H98" i="4" s="1"/>
  <c r="J98" i="4" s="1"/>
  <c r="I97" i="4"/>
  <c r="G97" i="4"/>
  <c r="H97" i="4" s="1"/>
  <c r="J97" i="4" s="1"/>
  <c r="I96" i="4"/>
  <c r="G96" i="4"/>
  <c r="H96" i="4" s="1"/>
  <c r="J96" i="4" s="1"/>
  <c r="I95" i="4"/>
  <c r="G95" i="4"/>
  <c r="H95" i="4" s="1"/>
  <c r="J95" i="4" s="1"/>
  <c r="I94" i="4"/>
  <c r="G94" i="4"/>
  <c r="H94" i="4" s="1"/>
  <c r="J94" i="4" s="1"/>
  <c r="I93" i="4"/>
  <c r="G93" i="4"/>
  <c r="H93" i="4" s="1"/>
  <c r="J93" i="4" s="1"/>
  <c r="I92" i="4"/>
  <c r="G92" i="4"/>
  <c r="H92" i="4" s="1"/>
  <c r="J92" i="4" s="1"/>
  <c r="I76" i="4"/>
  <c r="I75" i="4"/>
  <c r="I74" i="4"/>
  <c r="I107" i="4"/>
  <c r="G107" i="4"/>
  <c r="H107" i="4" s="1"/>
  <c r="J107" i="4" s="1"/>
  <c r="I106" i="4"/>
  <c r="G106" i="4"/>
  <c r="H106" i="4" s="1"/>
  <c r="J106" i="4" s="1"/>
  <c r="I105" i="4"/>
  <c r="G105" i="4"/>
  <c r="H105" i="4" s="1"/>
  <c r="J105" i="4" s="1"/>
  <c r="I104" i="4"/>
  <c r="G104" i="4"/>
  <c r="H104" i="4" s="1"/>
  <c r="J104" i="4" s="1"/>
  <c r="I102" i="4"/>
  <c r="G102" i="4"/>
  <c r="H102" i="4" s="1"/>
  <c r="J102" i="4" s="1"/>
  <c r="I110" i="4"/>
  <c r="G110" i="4"/>
  <c r="H110" i="4" s="1"/>
  <c r="J110" i="4" s="1"/>
  <c r="I109" i="4"/>
  <c r="G109" i="4"/>
  <c r="H109" i="4" s="1"/>
  <c r="J109" i="4" s="1"/>
  <c r="I113" i="4"/>
  <c r="G113" i="4"/>
  <c r="H113" i="4" s="1"/>
  <c r="J113" i="4" s="1"/>
  <c r="I112" i="4"/>
  <c r="G112" i="4"/>
  <c r="H112" i="4" s="1"/>
  <c r="J112" i="4" s="1"/>
  <c r="I115" i="4"/>
  <c r="G9" i="4"/>
  <c r="G10" i="4"/>
  <c r="G11" i="4"/>
  <c r="G12" i="4"/>
  <c r="G13" i="4"/>
  <c r="G14" i="4"/>
  <c r="G15" i="4"/>
  <c r="G16" i="4"/>
  <c r="G17" i="4"/>
  <c r="G18" i="4"/>
  <c r="G19" i="4"/>
  <c r="G20" i="4"/>
  <c r="G6" i="4"/>
  <c r="H6" i="4" s="1"/>
  <c r="J6" i="4" s="1"/>
  <c r="A1" i="6" l="1"/>
  <c r="I29" i="4"/>
  <c r="G29" i="4"/>
  <c r="H29" i="4" s="1"/>
  <c r="J29" i="4" s="1"/>
  <c r="I28" i="4"/>
  <c r="G28" i="4"/>
  <c r="H28" i="4" s="1"/>
  <c r="J28" i="4" s="1"/>
  <c r="I27" i="4"/>
  <c r="G27" i="4"/>
  <c r="H27" i="4" s="1"/>
  <c r="J27" i="4" s="1"/>
  <c r="I26" i="4"/>
  <c r="G26" i="4"/>
  <c r="H26" i="4" s="1"/>
  <c r="J26" i="4" s="1"/>
  <c r="I25" i="4"/>
  <c r="G25" i="4"/>
  <c r="H25" i="4" s="1"/>
  <c r="J25" i="4" s="1"/>
  <c r="I24" i="4"/>
  <c r="G24" i="4"/>
  <c r="H24" i="4" s="1"/>
  <c r="J24" i="4" s="1"/>
  <c r="I23" i="4"/>
  <c r="G23" i="4"/>
  <c r="H23" i="4" s="1"/>
  <c r="J23" i="4" s="1"/>
  <c r="I22" i="4"/>
  <c r="G22" i="4"/>
  <c r="H22" i="4" s="1"/>
  <c r="J22" i="4" s="1"/>
  <c r="I20" i="4"/>
  <c r="H20" i="4"/>
  <c r="J20" i="4" s="1"/>
  <c r="I19" i="4"/>
  <c r="H19" i="4"/>
  <c r="J19" i="4" s="1"/>
  <c r="I18" i="4"/>
  <c r="H18" i="4"/>
  <c r="J18" i="4" s="1"/>
  <c r="I17" i="4"/>
  <c r="H17" i="4"/>
  <c r="J17" i="4" s="1"/>
  <c r="I16" i="4"/>
  <c r="H16" i="4"/>
  <c r="J16" i="4" s="1"/>
  <c r="I15" i="4"/>
  <c r="H15" i="4"/>
  <c r="J15" i="4" s="1"/>
  <c r="I14" i="4"/>
  <c r="H14" i="4"/>
  <c r="J14" i="4" s="1"/>
  <c r="I13" i="4"/>
  <c r="H13" i="4"/>
  <c r="J13" i="4" s="1"/>
  <c r="I12" i="4"/>
  <c r="H12" i="4"/>
  <c r="J12" i="4" s="1"/>
  <c r="I38" i="4"/>
  <c r="G38" i="4"/>
  <c r="H38" i="4" s="1"/>
  <c r="J38" i="4" s="1"/>
  <c r="I37" i="4"/>
  <c r="G37" i="4"/>
  <c r="H37" i="4" s="1"/>
  <c r="J37" i="4" s="1"/>
  <c r="I36" i="4"/>
  <c r="G36" i="4"/>
  <c r="H36" i="4" s="1"/>
  <c r="J36" i="4" s="1"/>
  <c r="I35" i="4"/>
  <c r="G35" i="4"/>
  <c r="H35" i="4" s="1"/>
  <c r="J35" i="4" s="1"/>
  <c r="I34" i="4"/>
  <c r="G34" i="4"/>
  <c r="H34" i="4" s="1"/>
  <c r="J34" i="4" s="1"/>
  <c r="G31" i="4"/>
  <c r="H31" i="4" s="1"/>
  <c r="J31" i="4" s="1"/>
  <c r="G115" i="4"/>
  <c r="H115" i="4" s="1"/>
  <c r="J115" i="4" s="1"/>
  <c r="I46" i="4"/>
  <c r="G46" i="4"/>
  <c r="H46" i="4" s="1"/>
  <c r="J46" i="4" s="1"/>
  <c r="I45" i="4"/>
  <c r="G45" i="4"/>
  <c r="H45" i="4" s="1"/>
  <c r="J45" i="4" s="1"/>
  <c r="I44" i="4"/>
  <c r="G44" i="4"/>
  <c r="H44" i="4" s="1"/>
  <c r="J44" i="4" s="1"/>
  <c r="I43" i="4"/>
  <c r="G43" i="4"/>
  <c r="H43" i="4" s="1"/>
  <c r="J43" i="4" s="1"/>
  <c r="I42" i="4"/>
  <c r="G42" i="4"/>
  <c r="H42" i="4" s="1"/>
  <c r="J42" i="4" s="1"/>
  <c r="I41" i="4"/>
  <c r="G41" i="4"/>
  <c r="H41" i="4" s="1"/>
  <c r="J41" i="4" s="1"/>
  <c r="I39" i="4"/>
  <c r="G39" i="4"/>
  <c r="H39" i="4" s="1"/>
  <c r="J39" i="4" s="1"/>
  <c r="I9" i="4"/>
  <c r="H9" i="4"/>
  <c r="J9" i="4" s="1"/>
  <c r="I142" i="4" l="1"/>
  <c r="I10" i="4"/>
  <c r="I11" i="4"/>
  <c r="H10" i="4"/>
  <c r="J10" i="4" s="1"/>
  <c r="H11" i="4"/>
  <c r="J11" i="4" s="1"/>
  <c r="J142" i="4" l="1"/>
  <c r="C4" i="6" s="1"/>
  <c r="E5" i="6" s="1"/>
</calcChain>
</file>

<file path=xl/sharedStrings.xml><?xml version="1.0" encoding="utf-8"?>
<sst xmlns="http://schemas.openxmlformats.org/spreadsheetml/2006/main" count="411" uniqueCount="222">
  <si>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</si>
  <si>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</si>
  <si>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</si>
  <si>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</si>
  <si>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</si>
  <si>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</si>
  <si>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</si>
  <si>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</si>
  <si>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</si>
  <si>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</si>
  <si>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</si>
  <si>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</si>
  <si>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</si>
  <si>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</si>
  <si>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</si>
  <si>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分部分项工程</t>
  </si>
  <si>
    <t>工程项目特征</t>
  </si>
  <si>
    <t>计量单位</t>
  </si>
  <si>
    <t xml:space="preserve">工程量   </t>
  </si>
  <si>
    <t>合价(含税)</t>
  </si>
  <si>
    <t>项</t>
  </si>
  <si>
    <t>总价(元)</t>
  </si>
  <si>
    <t>税金</t>
    <phoneticPr fontId="15" type="noConversion"/>
  </si>
  <si>
    <t>综合单价
（元，含税）</t>
    <phoneticPr fontId="15" type="noConversion"/>
  </si>
  <si>
    <t>综合单价
（元，不含税）</t>
    <phoneticPr fontId="15" type="noConversion"/>
  </si>
  <si>
    <t>合价（不含税）</t>
    <phoneticPr fontId="15" type="noConversion"/>
  </si>
  <si>
    <t>工程量清单报价书</t>
    <phoneticPr fontId="15" type="noConversion"/>
  </si>
  <si>
    <t>招标控制价汇总表</t>
    <phoneticPr fontId="15" type="noConversion"/>
  </si>
  <si>
    <t xml:space="preserve">招标控制价（元）
</t>
    <phoneticPr fontId="15" type="noConversion"/>
  </si>
  <si>
    <t>招标控制价清单</t>
    <phoneticPr fontId="15" type="noConversion"/>
  </si>
  <si>
    <t>m2</t>
  </si>
  <si>
    <t>2020年08月 09 日</t>
    <phoneticPr fontId="15" type="noConversion"/>
  </si>
  <si>
    <t>一</t>
    <phoneticPr fontId="15" type="noConversion"/>
  </si>
  <si>
    <t>管理用房</t>
    <phoneticPr fontId="15" type="noConversion"/>
  </si>
  <si>
    <t>个</t>
  </si>
  <si>
    <t>1、详见图纸</t>
    <phoneticPr fontId="15" type="noConversion"/>
  </si>
  <si>
    <t>二</t>
    <phoneticPr fontId="15" type="noConversion"/>
  </si>
  <si>
    <t>门房</t>
    <phoneticPr fontId="15" type="noConversion"/>
  </si>
  <si>
    <t>三</t>
    <phoneticPr fontId="15" type="noConversion"/>
  </si>
  <si>
    <t>m</t>
  </si>
  <si>
    <t xml:space="preserve">
临漳公园公交首末站项目装饰装修专业工程分包
</t>
    <phoneticPr fontId="15" type="noConversion"/>
  </si>
  <si>
    <t>临漳公园公交首末站项目装饰装修专业工程分包</t>
    <phoneticPr fontId="15" type="noConversion"/>
  </si>
  <si>
    <t>楼地面装饰工程</t>
    <phoneticPr fontId="15" type="noConversion"/>
  </si>
  <si>
    <t>工程量清单编制说明
一、招标范围：总承包合同、施工图纸范围内、招标人要求的管理用房和门房的装饰装修工程、门窗工程水电安装工程、建设单位要求的会议室精装修暂列金额及招标人临时建设临水临电需求等（包工期、包质量、包安全、包人工、包材料、包机具、包测量等）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5" type="noConversion"/>
  </si>
  <si>
    <t>装饰装修专业工程工程清单</t>
    <phoneticPr fontId="15" type="noConversion"/>
  </si>
  <si>
    <t>临水临电</t>
    <phoneticPr fontId="15" type="noConversion"/>
  </si>
  <si>
    <t>临建工程</t>
    <phoneticPr fontId="15" type="noConversion"/>
  </si>
  <si>
    <t>项</t>
    <phoneticPr fontId="15" type="noConversion"/>
  </si>
  <si>
    <t>石材楼地面（走廊）</t>
  </si>
  <si>
    <t>1、做法参见国标05J909第LD15地12A节点</t>
  </si>
  <si>
    <t>块料楼地面（卫生间）</t>
  </si>
  <si>
    <t>1、面砖
2、1:3水泥砂浆保护层
3、1.5mm厚聚合物水泥防水涂料
4、20厚水泥砂浆找平层，四周做成圆弧状
5、20厚水泥砂浆找坡层</t>
  </si>
  <si>
    <t>块料楼地面</t>
  </si>
  <si>
    <t>1、8~10（10~15）厚地砖，干水泥擦缝
2、20厚1:3干硬性水泥砂浆结合层，表面撒水泥粉
3、水泥浆一道（内掺建筑胶）
4、60厚C15混凝土垫层
5、素土夯实</t>
  </si>
  <si>
    <t>墙面一般抹灰（内墙）</t>
  </si>
  <si>
    <t>1、面浆（或涂料）饰面
2、2厚面层专用粉刷石膏罩面
3、10厚粉刷石膏砂浆打底抹平</t>
  </si>
  <si>
    <t>块料墙面（卫生间）</t>
  </si>
  <si>
    <t>1、面砖
2、1:3水泥砂浆保护层
3、1.5mm厚聚合物水泥防水涂料
4、20厚水泥砂浆找平层，四周做成圆弧状</t>
  </si>
  <si>
    <t>石材踢脚线 （走廊）</t>
  </si>
  <si>
    <t>1、做法参见国标05J909第TJ8页踢5A</t>
  </si>
  <si>
    <t>块料踢脚线 （其他房间）</t>
  </si>
  <si>
    <t>1、5~10厚地砖踢脚，稀水泥浆（或彩色水泥浆）擦缝
2、8厚水泥砂浆粘结层（内掺建筑胶）
3、5厚1:3水泥砂浆打底划出纹道</t>
  </si>
  <si>
    <t>天棚龙骨（卫生间）</t>
  </si>
  <si>
    <t>1、详情参见05J909第DP20棚36B</t>
  </si>
  <si>
    <t>天棚面层（其他房间）</t>
  </si>
  <si>
    <t>1、详情参见05J909第DP5页棚4A1</t>
  </si>
  <si>
    <t>墙面一般抹灰（保温外墙）</t>
  </si>
  <si>
    <t>1、位置及色彩见立面图
2、做法参见国标05J909第WQ9页外墙9A</t>
  </si>
  <si>
    <t>墙面一般抹灰（无保温外墙）</t>
  </si>
  <si>
    <t>1、位置及色彩见立面图
2、做法参见国标05J909第WQ9页外墙</t>
  </si>
  <si>
    <t>水泥砂浆楼地面找平层</t>
  </si>
  <si>
    <t>1、详见图纸</t>
  </si>
  <si>
    <t>门窗工程</t>
    <phoneticPr fontId="15" type="noConversion"/>
  </si>
  <si>
    <t>木质门</t>
  </si>
  <si>
    <t>1、门代号及洞口尺寸：900*2100
2、详见图集16J607-1</t>
  </si>
  <si>
    <t>金属门</t>
  </si>
  <si>
    <t>1、门名称、代号及洞口尺寸：1200*2100
2、详见图集16J607-1</t>
  </si>
  <si>
    <t>金属窗</t>
  </si>
  <si>
    <t>1、窗代号及洞口尺寸：1800*1500
2、详见图集16J607-1</t>
  </si>
  <si>
    <t>格栅门安装</t>
  </si>
  <si>
    <t>墙面钢板（丝）网</t>
  </si>
  <si>
    <t>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</si>
  <si>
    <t>金属扶手、栏杆、栏板</t>
  </si>
  <si>
    <t>内墙、梁柱面装饰脚手架</t>
  </si>
  <si>
    <t>电子显示屏</t>
  </si>
  <si>
    <t>1、按招标人要求</t>
    <phoneticPr fontId="15" type="noConversion"/>
  </si>
  <si>
    <t>管理用房会议室精装修（暂列金额）</t>
    <phoneticPr fontId="15" type="noConversion"/>
  </si>
  <si>
    <t>暂列金额</t>
    <phoneticPr fontId="18" type="noConversion"/>
  </si>
  <si>
    <t>套</t>
  </si>
  <si>
    <t>本项工程为暂列金额，按建设单位要求进行施工</t>
    <phoneticPr fontId="15" type="noConversion"/>
  </si>
  <si>
    <t>块料踢脚线</t>
  </si>
  <si>
    <t>石材墙面（门樘）</t>
  </si>
  <si>
    <t>1、10厚深灰色大理石
2、详见图纸设计</t>
  </si>
  <si>
    <t>石膏板吊顶</t>
  </si>
  <si>
    <t>1、详见图集16J607-1</t>
  </si>
  <si>
    <t>电动伸缩门</t>
  </si>
  <si>
    <t>米色真石漆</t>
  </si>
  <si>
    <t>净化饮水器</t>
  </si>
  <si>
    <t>台</t>
  </si>
  <si>
    <t>1、部位：砌体填充墙与钢筋混凝土梁、柱、剪力墙墙肢等两种不同基体交接处,
1、外墙体与混凝土柱,梁相接处用1厚钢板网(网孔尺寸10*10mm)外敷后再粉刷砂浆,搭接宽度大于300;内墙 及外墙体内侧与柱、梁相接处采用300宽160克/m2 耐碱玻纤网格布加强。</t>
    <phoneticPr fontId="15" type="noConversion"/>
  </si>
  <si>
    <t>1、详见施工图纸</t>
    <phoneticPr fontId="15" type="noConversion"/>
  </si>
  <si>
    <t>管理用房安装工程</t>
    <phoneticPr fontId="15" type="noConversion"/>
  </si>
  <si>
    <t>强电工程</t>
    <phoneticPr fontId="15" type="noConversion"/>
  </si>
  <si>
    <t>配电箱</t>
  </si>
  <si>
    <t>1、名称：AP
2、安装方式：暗装
3、具体详见图纸、图集、答疑、招标文件、政府相关文件、规范等其他资料，满足验收要求
4、成套箱体安装</t>
  </si>
  <si>
    <t>配管</t>
  </si>
  <si>
    <t>1、名称：电气配管
2、材质：焊接钢管
3、规格：SC50
4、配置要求：暗配</t>
  </si>
  <si>
    <t>1、名称：电气配管
2、材质：焊接钢管
3、规格：SC65
4、配置要求：暗配</t>
  </si>
  <si>
    <t>1、名称：电气配管
2、材质：阻然塑料
3、规格：PC20
4、配置要求：暗配</t>
  </si>
  <si>
    <t>电力电缆</t>
  </si>
  <si>
    <t>1、名称：电力电缆
2、型号：ZR-YJV0.6
3、规格：5*10
4、材质：铜芯
5、敷设方式、部位：管内或桥架敷设</t>
  </si>
  <si>
    <t>电力电缆头</t>
  </si>
  <si>
    <t>1、名称：电缆头
2、型号：10m2以内
3、电压等级（kV)：1kv</t>
  </si>
  <si>
    <t>配线</t>
  </si>
  <si>
    <t>1、名称：电气配线
2、型号：ZR-BV-2.5
3、配线部位：砖混凝土管内敷设</t>
  </si>
  <si>
    <t>1、名称：电气配线
2、型号：ZR-BV-4
3、配线部位：砖混凝土管内敷设</t>
  </si>
  <si>
    <t>1、名称：电气配线
2、型号：ZR-BV-6
3、配线部位：砖混凝土管内敷设</t>
  </si>
  <si>
    <t>工厂灯</t>
  </si>
  <si>
    <t>1、名称：防水防潮灯
2、型号：LED
3、安装形式：吸顶</t>
  </si>
  <si>
    <t>普通灯具</t>
  </si>
  <si>
    <t>1、名称：LED扁圆灯
2、型号：详见图纸或业主选定
3、安装方式：吸顶安装</t>
  </si>
  <si>
    <t>1、名称：LED平板灯
2、型号：LED
3、安装方式：吸顶安装</t>
  </si>
  <si>
    <t>中杆灯</t>
  </si>
  <si>
    <t>1、名称：中杆灯
2、灯杆材质及高度：LED
3、灯架的型号、规格：详见施工图纸</t>
  </si>
  <si>
    <t>照明开关</t>
  </si>
  <si>
    <t>1、名称：单联开关
2、规格：220V  10A
3、安装方式：嵌墙暗装,下沿距地1300mm</t>
  </si>
  <si>
    <t>1、名称：防水双联开关
2、规格：220V  10A
3、安装方式：嵌墙暗装,下沿距地1300mm</t>
  </si>
  <si>
    <t>1、名称：双联开关
2、规格：220V  10A
3、安装方式：嵌墙暗装,下沿距地1300mm</t>
  </si>
  <si>
    <t>插座</t>
  </si>
  <si>
    <t>1、名称：安全型五孔插座
2、型号：250V  10A
3、安装方式：嵌墙暗装,下沿距地300mm</t>
  </si>
  <si>
    <t>1、名称：单相三孔暗插座
2、型号：250V  10A
3、安装方式：底边距地2m暗装</t>
  </si>
  <si>
    <t>1、名称：防水插座
2、型号：250V  10A
3、安装方式：暗装</t>
  </si>
  <si>
    <t>风扇</t>
  </si>
  <si>
    <t>1、名称：壁式排风扇
2、型号：详见施工图纸设计
3、安装方式：壁装</t>
  </si>
  <si>
    <t>接线盒</t>
  </si>
  <si>
    <t>1、名称：接线盒
2、材质：塑料
3、安装形式：暗装</t>
  </si>
  <si>
    <t>送配电装置系统</t>
  </si>
  <si>
    <t>1、名称：送配电调试
2、电压等级（KV)：1KV</t>
  </si>
  <si>
    <t>系统</t>
  </si>
  <si>
    <t>避雷网</t>
  </si>
  <si>
    <t>1、名称：避雷网
2、规格：40*4扁钢做接闪带
3、本建筑物为三类防雷.屋面的接闪网,带按20mX20m或24mX16m的网格设置
4、屋面上的金属扶梯,金属栏杆及所有金属构件均与避雷网相连接</t>
  </si>
  <si>
    <t>避雷引下线</t>
  </si>
  <si>
    <t>1、名称：引下线
2、规格：利用柱内主筋(&gt;φ16)两根作引下线</t>
  </si>
  <si>
    <t>断接卡子制作、安装</t>
  </si>
  <si>
    <t>1、名称：测试箱
2、规格：距地500mm处设测试卡</t>
  </si>
  <si>
    <t>等电位端子箱、测试板</t>
  </si>
  <si>
    <t>1、名称：局部等电位箱</t>
  </si>
  <si>
    <t>台（块）</t>
  </si>
  <si>
    <t>1、名称：总等电位箱
2、规格：MEB箱设在配电间(距地300mm处明装)</t>
  </si>
  <si>
    <t>接地装置</t>
  </si>
  <si>
    <t>1、名称：接地系统调试</t>
  </si>
  <si>
    <t>系统/组</t>
  </si>
  <si>
    <t>弱电工程</t>
    <phoneticPr fontId="15" type="noConversion"/>
  </si>
  <si>
    <t>机柜、机架</t>
  </si>
  <si>
    <t>1、名称：弱电机柜
2、规格型号：9U
3、安装方式：壁挂</t>
  </si>
  <si>
    <t>配线架</t>
  </si>
  <si>
    <t>1、名称：配线架
2、容量：24口</t>
  </si>
  <si>
    <t>条</t>
  </si>
  <si>
    <t>交换机</t>
  </si>
  <si>
    <t>1、名称：交换机
2、规格型号：24口</t>
  </si>
  <si>
    <t>1、名称：电气配管
2、材质：阻然塑料
3、规格：PC25
4、配置要求：暗配</t>
  </si>
  <si>
    <t>双绞线缆</t>
  </si>
  <si>
    <t>1、名称：网线
2、规格型号：UTP-6</t>
  </si>
  <si>
    <t>电视、电话插座</t>
  </si>
  <si>
    <t>1、名称：无线AP面板
2、技术参数：详见施工图纸设计</t>
  </si>
  <si>
    <t>1、规格型号：86
2、技术参数：详见施工图纸设计
3、安装方式：壁装、暗装</t>
  </si>
  <si>
    <t>给水工程</t>
    <phoneticPr fontId="15" type="noConversion"/>
  </si>
  <si>
    <t>塑料管</t>
  </si>
  <si>
    <t>1、名称：PPR热水管
2、安装部位：室内
3、介质：热水
4、规格、压力等级：DN15
5、连接形式：热熔连接
6、压力试验及吹洗设计要求：管道清洗及消毒</t>
  </si>
  <si>
    <t>1、名称：PPR给水管
2、安装部位：室内
3、介质：冷水
4、规格、压力等级：DN15
5、连接形式：热熔连接
6、压力试验及吹洗设计要求：管道清洗及消毒</t>
  </si>
  <si>
    <t>1、名称：PPR给水管
2、安装部位：室内
3、介质：冷水
4、规格、压力等级：DN20
5、连接形式：热熔连接
6、压力试验及吹洗设计要求：管道清洗及消毒</t>
  </si>
  <si>
    <t>1、名称：PPR给水管
2、安装部位：室内
3、介质：冷水
4、规格、压力等级：DN25
5、连接形式：热熔连接
6、压力试验及吹洗设计要求：管道清洗及消毒</t>
  </si>
  <si>
    <t>1、名称：PPR给水管
2、安装部位：室内
3、介质：冷水
4、规格、压力等级：DN32
5、连接形式：热熔连接
6、压力试验及吹洗设计要求：管道清洗及消毒</t>
  </si>
  <si>
    <t>1、名称：PPR给水管
2、安装部位：室内
3、介质：冷水
4、规格、压力等级：DN40
5、连接形式：热熔连接
6、压力试验及吹洗设计要求：管道清洗及消毒</t>
  </si>
  <si>
    <t>1、名称：PPR给水管
2、安装部位：室内
3、介质：冷水
4、规格、压力等级：DN50
5、连接形式：热熔连接
6、压力试验及吹洗设计要求：管道清洗及消毒</t>
  </si>
  <si>
    <t>1、名称：PPR给水管
2、安装部位：室内
3、介质：冷水
4、规格、压力等级：DN65
5、连接形式：热熔连接
6、压力试验及吹洗设计要求：管道清洗及消毒</t>
  </si>
  <si>
    <t>复合管</t>
  </si>
  <si>
    <t>1、名称：钢丝网骨架复合管
2、安装部位：室内
3、介质：冷水
4、规格、压力等级：DN65
5、连接形式：螺纹
6、压力试验及吹洗设计要求：消毒冲洗、压力试验</t>
  </si>
  <si>
    <t>焊接法兰阀门</t>
  </si>
  <si>
    <t>1、类型：闸阀
2、规格、压力等级：DN65
3、焊接方法：法兰连接</t>
  </si>
  <si>
    <t>水表</t>
  </si>
  <si>
    <t>1、安装部位(室内外）：室外
2、型号、规格：LXS-50F
3、连接形式：螺纹</t>
  </si>
  <si>
    <t>组</t>
  </si>
  <si>
    <t>螺纹阀门</t>
  </si>
  <si>
    <t>1、类型：止回阀
2、规格、压力等级：DN15</t>
  </si>
  <si>
    <t>1、类型：截止阀
2、规格、压力等级：DN15</t>
  </si>
  <si>
    <t>大便器</t>
  </si>
  <si>
    <t>1、名称：自闭式冲洗阀蹲式大便器
2、规格、类型：陶瓷
3、组装形式：成品
4、附件名称、数量：包含所需附件
5、材料详见国标09S304/87</t>
  </si>
  <si>
    <t>洗脸盆</t>
  </si>
  <si>
    <t>1、材质：台下式洗脸盆
2、规格、类型：陶瓷
3、组装形式：成品
4、附件名称、数量：符合设计要求
5、材料详见国标09S304/52</t>
  </si>
  <si>
    <t>其他成品卫生器具</t>
  </si>
  <si>
    <t>1、名称：污水池（乙型）
2、组装形式：成品
3、附件名称、数量：包含所需附件
4、材料详见国标09S304/20</t>
  </si>
  <si>
    <t>排水工程</t>
    <phoneticPr fontId="15" type="noConversion"/>
  </si>
  <si>
    <t>1、硬聚氯乙烯(PVC-U)实壁排水管
2、安装部位：室内
3、介质：生活排水
4、规格、压力等级：De50
5、连接形式：承插粘接连接</t>
  </si>
  <si>
    <t>1、硬聚氯乙烯(PVC-U)实壁排水管
2、安装部位：室内
3、介质：生活排水
4、规格、压力等级：De75
5、连接形式：承插粘接连接</t>
  </si>
  <si>
    <t>1、硬聚氯乙烯(PVC-U)实壁排水管
2、安装部位：室内
3、介质：生活排水
4、规格、压力等级：De110
5、连接形式：承插粘接连接</t>
  </si>
  <si>
    <t>给、排水附（配）件</t>
  </si>
  <si>
    <t>1、名称：地漏
2、型号、规格：DN50
3、不锈钢箅子</t>
  </si>
  <si>
    <t>个（组）</t>
  </si>
  <si>
    <t>雨水工程</t>
    <phoneticPr fontId="15" type="noConversion"/>
  </si>
  <si>
    <t>1、安装部位：室外
2、介质：雨水
3、规格、压力等级：De110
4、连接形式：承插粘接连接
5、名称：硬聚氯乙烯(PVC-U)实壁排水管</t>
  </si>
  <si>
    <t>1、名称：侧入式雨水斗
2、材质：DN100</t>
  </si>
  <si>
    <t>消防工程</t>
    <phoneticPr fontId="15" type="noConversion"/>
  </si>
  <si>
    <t>灭火器</t>
  </si>
  <si>
    <t>1、名称：灭火器箱</t>
  </si>
  <si>
    <t>具</t>
  </si>
  <si>
    <t>1、名称：灭火器
2、规格、型号：磷酸铵盐干粉灭火器MF/ABC3</t>
  </si>
  <si>
    <t>脚手架搭拆</t>
  </si>
  <si>
    <t>脚手架搭拆</t>
    <phoneticPr fontId="15" type="noConversion"/>
  </si>
  <si>
    <t>1、脚手架费用</t>
  </si>
  <si>
    <t>脚手架搭拆</t>
    <phoneticPr fontId="18" type="noConversion"/>
  </si>
  <si>
    <t>四</t>
    <phoneticPr fontId="15" type="noConversion"/>
  </si>
  <si>
    <t>1、名称：N1
2、安装方式：暗装
3、具体详见图纸、图集、答疑、招标文件、政府相关文件、规范等其他资料，满足验收要求
4、成套箱体安装</t>
  </si>
  <si>
    <t>1、名称：电气配管
2、材质：焊接钢管
3、规格：SC40
4、配置要求：暗配</t>
  </si>
  <si>
    <t>接地母线</t>
  </si>
  <si>
    <t>1、名称：接地母线安装
2、材质：热镀锌扁铁
3、规格：4*40mm</t>
  </si>
  <si>
    <t>均压环</t>
  </si>
  <si>
    <t>1、名称：接地线安装
2、材质：利用梁内主筋</t>
  </si>
  <si>
    <t>1、名称：电气配管
2、材质：SC
3、规格：DN20
4、配置要求：暗配</t>
  </si>
  <si>
    <t>1、名称：接线盒
2、材质：钢质</t>
  </si>
  <si>
    <t>预留会议室内精装修</t>
    <phoneticPr fontId="15" type="noConversion"/>
  </si>
  <si>
    <t>1、按招标人和总平面图布置要求，编制临时用电施工方案并负责生活区、办公区及施工现场的临时用电用水的施工，所需材料设备（配电箱、配电柜、电线电缆、管道管线等）由中标人提供，工程结束后，所有材料设备由中标人回收并退场；施工现场临时用电由中标人的专人负责，且需持证上岗；
2、临水布置，场区内打供水井一口，保障施工现场用水，压力水泵，规格型号满足施工用水生活用水需求，水管布设满足施工现场需求；
3、临电布置，一级配电箱、二级配电箱、三级配电箱布设参照施工平面布置图及根据现场实际情况布置，配电箱由投标人提供；</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</si>
</sst>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21"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sz val="9"/>
      <name val="宋体"/>
      <family val="3"/>
      <charset val="134"/>
    </font>
    <font>
      <sz val="10.5"/>
      <color indexed="8"/>
      <name val="宋体"/>
      <family val="3"/>
      <charset val="134"/>
    </font>
    <font>
      <b/>
      <sz val="10"/>
      <color indexed="8"/>
      <name val="宋体"/>
      <family val="3"/>
      <charset val="134"/>
    </font>
  </fonts>
  <fills count="4">
    <fill>
      <patternFill patternType="none"/>
    </fill>
    <fill>
      <patternFill patternType="gray125"/>
    </fill>
    <fill>
      <patternFill patternType="solid">
        <fgColor theme="0" tint="-4.9989318521683403E-2"/>
        <bgColor indexed="64"/>
      </patternFill>
    </fill>
    <fill>
      <patternFill patternType="solid">
        <fgColor theme="0" tint="-0.249977111117893"/>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medium">
        <color indexed="8"/>
      </bottom>
      <diagonal/>
    </border>
    <border>
      <left/>
      <right style="thin">
        <color indexed="8"/>
      </right>
      <top style="thin">
        <color indexed="8"/>
      </top>
      <bottom style="medium">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indexed="8"/>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101">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10" fontId="16" fillId="3" borderId="1" xfId="25" applyNumberFormat="1" applyFont="1" applyFill="1" applyBorder="1" applyAlignment="1" applyProtection="1">
      <alignment horizontal="center" vertical="center" wrapText="1"/>
      <protection locked="0"/>
    </xf>
    <xf numFmtId="9" fontId="16" fillId="2" borderId="1" xfId="16" applyNumberFormat="1" applyFont="1" applyFill="1" applyBorder="1" applyAlignment="1">
      <alignment horizontal="center" vertical="center"/>
    </xf>
    <xf numFmtId="0" fontId="17" fillId="0" borderId="9" xfId="0" applyFont="1" applyBorder="1" applyAlignment="1">
      <alignment horizontal="left" vertical="center" wrapText="1" readingOrder="1"/>
    </xf>
    <xf numFmtId="0" fontId="17" fillId="0" borderId="9" xfId="0" applyFont="1" applyBorder="1" applyAlignment="1">
      <alignment horizontal="center" vertical="center" wrapText="1" readingOrder="1"/>
    </xf>
    <xf numFmtId="0" fontId="3" fillId="0" borderId="1" xfId="0" applyFont="1" applyBorder="1" applyAlignment="1" applyProtection="1">
      <alignment horizontal="center" vertical="center"/>
      <protection hidden="1"/>
    </xf>
    <xf numFmtId="177" fontId="4" fillId="0" borderId="8" xfId="0" applyNumberFormat="1"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4" fillId="0" borderId="12" xfId="0" applyFont="1" applyBorder="1" applyAlignment="1" applyProtection="1">
      <alignment vertical="top" wrapText="1"/>
      <protection hidden="1"/>
    </xf>
    <xf numFmtId="0" fontId="3" fillId="0" borderId="12" xfId="0" applyFont="1" applyBorder="1" applyAlignment="1" applyProtection="1">
      <alignment vertical="center" wrapText="1"/>
      <protection hidden="1"/>
    </xf>
    <xf numFmtId="0" fontId="17" fillId="0" borderId="11" xfId="0" applyFont="1" applyBorder="1" applyAlignment="1">
      <alignment horizontal="left" vertical="center" wrapText="1" readingOrder="1"/>
    </xf>
    <xf numFmtId="0" fontId="17" fillId="0" borderId="11" xfId="0" applyFont="1" applyBorder="1" applyAlignment="1">
      <alignment horizontal="center" vertical="center" wrapText="1" readingOrder="1"/>
    </xf>
    <xf numFmtId="0" fontId="17" fillId="0" borderId="9" xfId="0" applyFont="1" applyBorder="1" applyAlignment="1">
      <alignment horizontal="right" vertical="center" wrapText="1" readingOrder="1"/>
    </xf>
    <xf numFmtId="0" fontId="17" fillId="0" borderId="10" xfId="0" applyFont="1" applyBorder="1" applyAlignment="1">
      <alignment horizontal="center" vertical="center" wrapText="1" readingOrder="1"/>
    </xf>
    <xf numFmtId="0" fontId="17" fillId="0" borderId="12" xfId="0" applyFont="1" applyBorder="1" applyAlignment="1">
      <alignment horizontal="center" vertical="center" wrapText="1" readingOrder="1"/>
    </xf>
    <xf numFmtId="0" fontId="17" fillId="0" borderId="13" xfId="0" applyFont="1" applyBorder="1" applyAlignment="1">
      <alignment horizontal="left" vertical="center" wrapText="1" readingOrder="1"/>
    </xf>
    <xf numFmtId="0" fontId="17" fillId="0" borderId="13" xfId="0" applyFont="1" applyBorder="1" applyAlignment="1">
      <alignment horizontal="center" vertical="center" wrapText="1" readingOrder="1"/>
    </xf>
    <xf numFmtId="177" fontId="4" fillId="0" borderId="14" xfId="0" applyNumberFormat="1" applyFont="1" applyBorder="1" applyAlignment="1" applyProtection="1">
      <alignment horizontal="center" vertical="center" wrapText="1"/>
      <protection hidden="1"/>
    </xf>
    <xf numFmtId="0" fontId="19" fillId="0" borderId="18" xfId="0" applyFont="1" applyBorder="1" applyAlignment="1">
      <alignment horizontal="left" vertical="center" wrapText="1" readingOrder="1"/>
    </xf>
    <xf numFmtId="0" fontId="19" fillId="0" borderId="18" xfId="0" applyFont="1" applyBorder="1" applyAlignment="1">
      <alignment horizontal="center" vertical="center" wrapText="1" readingOrder="1"/>
    </xf>
    <xf numFmtId="177" fontId="4" fillId="0" borderId="4" xfId="0" applyNumberFormat="1" applyFont="1" applyBorder="1" applyAlignment="1" applyProtection="1">
      <alignment horizontal="center" vertical="center" wrapText="1"/>
      <protection hidden="1"/>
    </xf>
    <xf numFmtId="0" fontId="19" fillId="0" borderId="14" xfId="0" applyFont="1" applyBorder="1" applyAlignment="1">
      <alignment horizontal="center" vertical="center" wrapText="1" readingOrder="1"/>
    </xf>
    <xf numFmtId="0" fontId="17" fillId="0" borderId="14" xfId="0" applyFont="1" applyBorder="1" applyAlignment="1">
      <alignment horizontal="left" vertical="center" wrapText="1" readingOrder="1"/>
    </xf>
    <xf numFmtId="0" fontId="17" fillId="0" borderId="14" xfId="0" applyFont="1" applyBorder="1" applyAlignment="1">
      <alignment horizontal="center" vertical="center" wrapText="1" readingOrder="1"/>
    </xf>
    <xf numFmtId="0" fontId="3" fillId="0" borderId="12" xfId="0" applyFont="1" applyBorder="1" applyAlignment="1" applyProtection="1">
      <alignment vertical="top" wrapText="1"/>
      <protection hidden="1"/>
    </xf>
    <xf numFmtId="0" fontId="17" fillId="0" borderId="18" xfId="0" applyFont="1" applyBorder="1" applyAlignment="1">
      <alignment horizontal="left" vertical="center" wrapText="1" readingOrder="1"/>
    </xf>
    <xf numFmtId="0" fontId="17" fillId="0" borderId="16" xfId="0" applyFont="1" applyBorder="1" applyAlignment="1">
      <alignment horizontal="center" vertical="center" wrapText="1" readingOrder="1"/>
    </xf>
    <xf numFmtId="0" fontId="17" fillId="0" borderId="17" xfId="0" applyFont="1" applyBorder="1" applyAlignment="1">
      <alignment horizontal="center" vertical="center" wrapText="1" readingOrder="1"/>
    </xf>
    <xf numFmtId="0" fontId="17" fillId="0" borderId="18" xfId="0" applyFont="1" applyBorder="1" applyAlignment="1">
      <alignment horizontal="center" vertical="center" wrapText="1" readingOrder="1"/>
    </xf>
    <xf numFmtId="0" fontId="20" fillId="0" borderId="13" xfId="0" applyFont="1" applyBorder="1" applyAlignment="1">
      <alignment horizontal="left" vertical="center" wrapText="1" readingOrder="1"/>
    </xf>
    <xf numFmtId="0" fontId="4" fillId="0" borderId="22" xfId="0" applyFont="1" applyBorder="1" applyAlignment="1" applyProtection="1">
      <alignment vertical="top" wrapText="1"/>
      <protection hidden="1"/>
    </xf>
    <xf numFmtId="0" fontId="3" fillId="0" borderId="12" xfId="0" applyFont="1" applyBorder="1" applyAlignment="1" applyProtection="1">
      <alignment horizontal="center" vertical="center" wrapText="1"/>
      <protection hidden="1"/>
    </xf>
    <xf numFmtId="0" fontId="17" fillId="0" borderId="9" xfId="0" applyNumberFormat="1" applyFont="1" applyBorder="1" applyAlignment="1">
      <alignment horizontal="center" vertical="center" wrapText="1" readingOrder="1"/>
    </xf>
    <xf numFmtId="0" fontId="20" fillId="0" borderId="13" xfId="0" applyFont="1" applyBorder="1" applyAlignment="1">
      <alignment horizontal="center" vertical="center" wrapText="1" readingOrder="1"/>
    </xf>
    <xf numFmtId="0" fontId="4" fillId="0" borderId="0" xfId="0" applyFont="1" applyProtection="1">
      <protection hidden="1"/>
    </xf>
    <xf numFmtId="0" fontId="17" fillId="0" borderId="15" xfId="0" applyFont="1" applyBorder="1" applyAlignment="1">
      <alignment horizontal="left" vertical="center" wrapText="1" readingOrder="1"/>
    </xf>
    <xf numFmtId="0" fontId="17" fillId="0" borderId="15" xfId="0" applyFont="1" applyBorder="1" applyAlignment="1">
      <alignment horizontal="center" vertical="center" wrapText="1" readingOrder="1"/>
    </xf>
    <xf numFmtId="0" fontId="17" fillId="0" borderId="15" xfId="0" applyFont="1" applyBorder="1" applyAlignment="1">
      <alignment horizontal="right" vertical="center" wrapText="1" readingOrder="1"/>
    </xf>
    <xf numFmtId="0" fontId="4" fillId="0" borderId="4" xfId="0" applyFont="1" applyBorder="1" applyAlignment="1" applyProtection="1">
      <alignment horizontal="center" vertical="center"/>
      <protection hidden="1"/>
    </xf>
    <xf numFmtId="0" fontId="4" fillId="0" borderId="14" xfId="0" applyFont="1" applyBorder="1" applyAlignment="1" applyProtection="1">
      <alignment horizontal="center" vertical="center"/>
      <protection hidden="1"/>
    </xf>
    <xf numFmtId="0" fontId="8" fillId="0" borderId="0" xfId="18" applyNumberFormat="1" applyFont="1" applyFill="1" applyBorder="1" applyAlignment="1" applyProtection="1">
      <alignment horizontal="center" vertical="center" wrapText="1"/>
    </xf>
    <xf numFmtId="0" fontId="10" fillId="0" borderId="0" xfId="18" applyNumberFormat="1" applyFont="1" applyFill="1" applyBorder="1" applyAlignment="1" applyProtection="1">
      <alignment horizontal="right"/>
    </xf>
    <xf numFmtId="0" fontId="10" fillId="0" borderId="3" xfId="18" applyNumberFormat="1" applyFont="1" applyFill="1" applyBorder="1" applyAlignment="1" applyProtection="1">
      <alignment horizontal="center" wrapText="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7" xfId="0" applyFont="1" applyBorder="1" applyAlignment="1" applyProtection="1">
      <alignment horizontal="center" vertical="center" wrapText="1"/>
      <protection hidden="1"/>
    </xf>
    <xf numFmtId="0" fontId="4" fillId="0" borderId="19" xfId="0" applyFont="1" applyBorder="1" applyAlignment="1" applyProtection="1">
      <alignment horizontal="left" vertical="top" wrapText="1"/>
      <protection hidden="1"/>
    </xf>
    <xf numFmtId="0" fontId="4" fillId="0" borderId="20" xfId="0" applyFont="1" applyBorder="1" applyAlignment="1" applyProtection="1">
      <alignment horizontal="left" vertical="top" wrapText="1"/>
      <protection hidden="1"/>
    </xf>
    <xf numFmtId="0" fontId="4" fillId="0" borderId="21" xfId="0" applyFont="1" applyBorder="1" applyAlignment="1" applyProtection="1">
      <alignment horizontal="left" vertical="top" wrapText="1"/>
      <protection hidden="1"/>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0" fontId="3" fillId="0" borderId="23"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24" xfId="0" applyFont="1" applyBorder="1" applyAlignment="1" applyProtection="1">
      <alignment horizontal="center" vertical="center"/>
      <protection hidden="1"/>
    </xf>
    <xf numFmtId="0" fontId="3" fillId="0" borderId="25" xfId="0" applyFont="1" applyBorder="1" applyAlignment="1" applyProtection="1">
      <alignment horizontal="center" vertical="center"/>
      <protection hidden="1"/>
    </xf>
    <xf numFmtId="0" fontId="3" fillId="0" borderId="26" xfId="0" applyFont="1" applyBorder="1" applyAlignment="1" applyProtection="1">
      <alignment horizontal="center" vertical="center"/>
      <protection hidden="1"/>
    </xf>
    <xf numFmtId="0" fontId="3" fillId="0" borderId="27" xfId="0" applyFont="1" applyBorder="1" applyAlignment="1" applyProtection="1">
      <alignment horizontal="center" vertical="center"/>
      <protection hidden="1"/>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activeCell="A2" sqref="A2:H4"/>
    </sheetView>
  </sheetViews>
  <sheetFormatPr defaultColWidth="9" defaultRowHeight="13.5" x14ac:dyDescent="0.15"/>
  <cols>
    <col min="8" max="8" width="14.625" customWidth="1"/>
  </cols>
  <sheetData>
    <row r="1" spans="1:8" ht="131.44999999999999" customHeight="1" x14ac:dyDescent="0.15">
      <c r="A1" s="63" t="s">
        <v>40</v>
      </c>
      <c r="B1" s="63"/>
      <c r="C1" s="63"/>
      <c r="D1" s="63"/>
      <c r="E1" s="63"/>
      <c r="F1" s="63"/>
      <c r="G1" s="63"/>
      <c r="H1" s="63"/>
    </row>
    <row r="2" spans="1:8" x14ac:dyDescent="0.15">
      <c r="A2" s="70" t="s">
        <v>26</v>
      </c>
      <c r="B2" s="70"/>
      <c r="C2" s="70"/>
      <c r="D2" s="70"/>
      <c r="E2" s="70"/>
      <c r="F2" s="70"/>
      <c r="G2" s="70"/>
      <c r="H2" s="70"/>
    </row>
    <row r="3" spans="1:8" x14ac:dyDescent="0.15">
      <c r="A3" s="70"/>
      <c r="B3" s="70"/>
      <c r="C3" s="70"/>
      <c r="D3" s="70"/>
      <c r="E3" s="70"/>
      <c r="F3" s="70"/>
      <c r="G3" s="70"/>
      <c r="H3" s="70"/>
    </row>
    <row r="4" spans="1:8" ht="310.35000000000002" customHeight="1" x14ac:dyDescent="0.15">
      <c r="A4" s="70"/>
      <c r="B4" s="70"/>
      <c r="C4" s="70"/>
      <c r="D4" s="70"/>
      <c r="E4" s="70"/>
      <c r="F4" s="70"/>
      <c r="G4" s="70"/>
      <c r="H4" s="70"/>
    </row>
    <row r="5" spans="1:8" ht="38.450000000000003" customHeight="1" x14ac:dyDescent="0.15">
      <c r="A5" s="64" t="s">
        <v>0</v>
      </c>
      <c r="B5" s="64"/>
      <c r="C5" s="65"/>
      <c r="D5" s="65"/>
      <c r="E5" s="65"/>
      <c r="F5" s="65"/>
      <c r="G5" s="18" t="s">
        <v>1</v>
      </c>
      <c r="H5" s="19"/>
    </row>
    <row r="6" spans="1:8" ht="38.450000000000003" customHeight="1" x14ac:dyDescent="0.15">
      <c r="A6" s="64" t="s">
        <v>2</v>
      </c>
      <c r="B6" s="64"/>
      <c r="C6" s="65"/>
      <c r="D6" s="65"/>
      <c r="E6" s="65"/>
      <c r="F6" s="65"/>
      <c r="G6" s="18" t="s">
        <v>3</v>
      </c>
      <c r="H6" s="19"/>
    </row>
    <row r="7" spans="1:8" ht="38.450000000000003" customHeight="1" x14ac:dyDescent="0.15">
      <c r="A7" s="66"/>
      <c r="B7" s="66"/>
      <c r="C7" s="67"/>
      <c r="D7" s="67"/>
      <c r="E7" s="66"/>
      <c r="F7" s="66"/>
      <c r="G7" s="66"/>
      <c r="H7" s="19"/>
    </row>
    <row r="8" spans="1:8" ht="57.6" customHeight="1" x14ac:dyDescent="0.15">
      <c r="A8" s="64" t="s">
        <v>4</v>
      </c>
      <c r="B8" s="64"/>
      <c r="C8" s="68" t="s">
        <v>31</v>
      </c>
      <c r="D8" s="69"/>
      <c r="E8" s="69"/>
      <c r="F8" s="69"/>
      <c r="G8" s="20"/>
      <c r="H8" s="19"/>
    </row>
    <row r="9" spans="1:8" ht="28.7" customHeight="1" x14ac:dyDescent="0.15">
      <c r="A9" s="66"/>
      <c r="B9" s="66"/>
      <c r="C9" s="66"/>
      <c r="D9" s="66"/>
      <c r="E9" s="66"/>
      <c r="F9" s="66"/>
      <c r="G9" s="66"/>
      <c r="H9" s="19"/>
    </row>
  </sheetData>
  <mergeCells count="10">
    <mergeCell ref="A7:G7"/>
    <mergeCell ref="A8:B8"/>
    <mergeCell ref="C8:F8"/>
    <mergeCell ref="A9:G9"/>
    <mergeCell ref="A2:H4"/>
    <mergeCell ref="A1:H1"/>
    <mergeCell ref="A5:B5"/>
    <mergeCell ref="C5:F5"/>
    <mergeCell ref="A6:B6"/>
    <mergeCell ref="C6:F6"/>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B4" sqref="B4"/>
    </sheetView>
  </sheetViews>
  <sheetFormatPr defaultColWidth="9" defaultRowHeight="13.5" x14ac:dyDescent="0.15"/>
  <cols>
    <col min="1" max="1" width="9" style="10"/>
    <col min="2" max="2" width="25" style="10" customWidth="1"/>
    <col min="3" max="3" width="8.625" style="10" customWidth="1"/>
    <col min="4" max="4" width="8.5" style="10" customWidth="1"/>
    <col min="5" max="5" width="11" style="10" customWidth="1"/>
    <col min="6" max="6" width="24.125" style="10" customWidth="1"/>
    <col min="7" max="16384" width="9" style="10"/>
  </cols>
  <sheetData>
    <row r="1" spans="1:6" ht="40.15" customHeight="1" x14ac:dyDescent="0.15">
      <c r="A1" s="71" t="str">
        <f>封面!A1</f>
        <v xml:space="preserve">
临漳公园公交首末站项目装饰装修专业工程分包
</v>
      </c>
      <c r="B1" s="71"/>
      <c r="C1" s="71"/>
      <c r="D1" s="71"/>
      <c r="E1" s="71"/>
      <c r="F1" s="71"/>
    </row>
    <row r="2" spans="1:6" ht="45" customHeight="1" x14ac:dyDescent="0.15">
      <c r="A2" s="72" t="s">
        <v>27</v>
      </c>
      <c r="B2" s="72"/>
      <c r="C2" s="72"/>
      <c r="D2" s="72"/>
      <c r="E2" s="72"/>
      <c r="F2" s="72"/>
    </row>
    <row r="3" spans="1:6" ht="47.45" customHeight="1" x14ac:dyDescent="0.15">
      <c r="A3" s="11" t="s">
        <v>5</v>
      </c>
      <c r="B3" s="11" t="s">
        <v>6</v>
      </c>
      <c r="C3" s="73" t="s">
        <v>28</v>
      </c>
      <c r="D3" s="74"/>
      <c r="E3" s="75"/>
      <c r="F3" s="11" t="s">
        <v>7</v>
      </c>
    </row>
    <row r="4" spans="1:6" ht="47.45" customHeight="1" x14ac:dyDescent="0.15">
      <c r="A4" s="11">
        <v>1</v>
      </c>
      <c r="B4" s="11" t="s">
        <v>44</v>
      </c>
      <c r="C4" s="76">
        <f>装饰装修!J142</f>
        <v>414384.4791654828</v>
      </c>
      <c r="D4" s="77"/>
      <c r="E4" s="78"/>
      <c r="F4" s="12"/>
    </row>
    <row r="5" spans="1:6" ht="55.5" customHeight="1" x14ac:dyDescent="0.15">
      <c r="A5" s="13">
        <v>2</v>
      </c>
      <c r="B5" s="14" t="s">
        <v>8</v>
      </c>
      <c r="C5" s="14" t="s">
        <v>9</v>
      </c>
      <c r="D5" s="25">
        <v>0.09</v>
      </c>
      <c r="E5" s="15">
        <f>C4/(1+D5)*D5</f>
        <v>34215.232224672887</v>
      </c>
      <c r="F5" s="16" t="s">
        <v>10</v>
      </c>
    </row>
    <row r="6" spans="1:6" ht="15.75" x14ac:dyDescent="0.3">
      <c r="A6" s="79" t="s">
        <v>11</v>
      </c>
      <c r="B6" s="79"/>
      <c r="C6" s="79"/>
      <c r="D6" s="79"/>
      <c r="E6" s="79"/>
      <c r="F6" s="79"/>
    </row>
    <row r="7" spans="1:6" ht="21.95" customHeight="1" x14ac:dyDescent="0.3">
      <c r="A7" s="17" t="s">
        <v>12</v>
      </c>
      <c r="B7" s="17"/>
      <c r="C7" s="17"/>
      <c r="D7" s="17"/>
      <c r="E7" s="17"/>
      <c r="F7" s="17"/>
    </row>
    <row r="8" spans="1:6" ht="16.5" x14ac:dyDescent="0.3">
      <c r="A8" s="17"/>
      <c r="B8" s="17"/>
      <c r="C8" s="17"/>
      <c r="D8" s="17"/>
      <c r="E8" s="17"/>
      <c r="F8" s="17"/>
    </row>
    <row r="9" spans="1:6" ht="16.5" x14ac:dyDescent="0.3">
      <c r="A9" s="17" t="s">
        <v>13</v>
      </c>
      <c r="B9" s="17"/>
      <c r="C9" s="17"/>
      <c r="D9" s="17"/>
      <c r="E9" s="17"/>
      <c r="F9" s="17"/>
    </row>
    <row r="10" spans="1:6" ht="16.5" x14ac:dyDescent="0.3">
      <c r="A10" s="17"/>
      <c r="B10" s="17"/>
      <c r="C10" s="17"/>
      <c r="D10" s="17"/>
      <c r="E10" s="17"/>
      <c r="F10" s="17"/>
    </row>
    <row r="11" spans="1:6" ht="16.5" x14ac:dyDescent="0.3">
      <c r="A11" s="17" t="s">
        <v>14</v>
      </c>
      <c r="B11" s="17"/>
      <c r="C11" s="17"/>
      <c r="D11" s="17"/>
      <c r="E11" s="17"/>
      <c r="F11" s="17"/>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42"/>
  <sheetViews>
    <sheetView tabSelected="1" view="pageBreakPreview" zoomScaleNormal="85" zoomScaleSheetLayoutView="100" workbookViewId="0">
      <pane ySplit="4" topLeftCell="A5" activePane="bottomLeft" state="frozen"/>
      <selection pane="bottomLeft" activeCell="K5" sqref="K5:K20"/>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10.5" style="5" customWidth="1"/>
    <col min="9" max="9" width="10.75" style="5" customWidth="1"/>
    <col min="10" max="10" width="11" style="5" customWidth="1"/>
    <col min="11" max="11" width="25.875" style="6" customWidth="1"/>
    <col min="12" max="12" width="9" style="6"/>
    <col min="13" max="13" width="9.25" style="6" bestFit="1" customWidth="1"/>
    <col min="14" max="16384" width="9" style="6"/>
  </cols>
  <sheetData>
    <row r="1" spans="1:11" ht="33.6" customHeight="1" x14ac:dyDescent="0.15">
      <c r="A1" s="93" t="s">
        <v>41</v>
      </c>
      <c r="B1" s="93"/>
      <c r="C1" s="93"/>
      <c r="D1" s="93"/>
      <c r="E1" s="93"/>
      <c r="F1" s="93"/>
      <c r="G1" s="93"/>
      <c r="H1" s="93"/>
      <c r="I1" s="93"/>
      <c r="J1" s="93"/>
      <c r="K1" s="93"/>
    </row>
    <row r="2" spans="1:11" ht="33.6" customHeight="1" x14ac:dyDescent="0.15">
      <c r="A2" s="94" t="s">
        <v>29</v>
      </c>
      <c r="B2" s="94"/>
      <c r="C2" s="94"/>
      <c r="D2" s="94"/>
      <c r="E2" s="94"/>
      <c r="F2" s="94"/>
      <c r="G2" s="94"/>
      <c r="H2" s="94"/>
      <c r="I2" s="94"/>
      <c r="J2" s="94"/>
      <c r="K2" s="94"/>
    </row>
    <row r="3" spans="1:11" ht="30" customHeight="1" x14ac:dyDescent="0.15">
      <c r="A3" s="81" t="s">
        <v>5</v>
      </c>
      <c r="B3" s="81" t="s">
        <v>15</v>
      </c>
      <c r="C3" s="81" t="s">
        <v>16</v>
      </c>
      <c r="D3" s="81" t="s">
        <v>17</v>
      </c>
      <c r="E3" s="83" t="s">
        <v>18</v>
      </c>
      <c r="F3" s="85" t="s">
        <v>24</v>
      </c>
      <c r="G3" s="7" t="s">
        <v>22</v>
      </c>
      <c r="H3" s="85" t="s">
        <v>23</v>
      </c>
      <c r="I3" s="85" t="s">
        <v>25</v>
      </c>
      <c r="J3" s="85" t="s">
        <v>19</v>
      </c>
      <c r="K3" s="81" t="s">
        <v>7</v>
      </c>
    </row>
    <row r="4" spans="1:11" ht="30" customHeight="1" x14ac:dyDescent="0.15">
      <c r="A4" s="82"/>
      <c r="B4" s="82"/>
      <c r="C4" s="82"/>
      <c r="D4" s="82"/>
      <c r="E4" s="84"/>
      <c r="F4" s="86"/>
      <c r="G4" s="24">
        <v>0.09</v>
      </c>
      <c r="H4" s="86"/>
      <c r="I4" s="86"/>
      <c r="J4" s="86"/>
      <c r="K4" s="82"/>
    </row>
    <row r="5" spans="1:11" s="23" customFormat="1" ht="21" customHeight="1" x14ac:dyDescent="0.15">
      <c r="A5" s="28" t="s">
        <v>32</v>
      </c>
      <c r="B5" s="87" t="s">
        <v>46</v>
      </c>
      <c r="C5" s="88"/>
      <c r="D5" s="54"/>
      <c r="E5" s="54"/>
      <c r="F5" s="54"/>
      <c r="G5" s="32"/>
      <c r="H5" s="32"/>
      <c r="I5" s="32"/>
      <c r="J5" s="22"/>
      <c r="K5" s="90" t="s">
        <v>43</v>
      </c>
    </row>
    <row r="6" spans="1:11" s="23" customFormat="1" ht="156.75" customHeight="1" x14ac:dyDescent="0.15">
      <c r="A6" s="8">
        <v>1</v>
      </c>
      <c r="B6" s="33" t="s">
        <v>45</v>
      </c>
      <c r="C6" s="33" t="s">
        <v>221</v>
      </c>
      <c r="D6" s="34" t="s">
        <v>47</v>
      </c>
      <c r="E6" s="34">
        <v>1</v>
      </c>
      <c r="F6" s="29">
        <v>15000</v>
      </c>
      <c r="G6" s="29">
        <f t="shared" ref="G6" si="0">F6*$G$4</f>
        <v>1350</v>
      </c>
      <c r="H6" s="29">
        <f t="shared" ref="H6" si="1">F6+G6</f>
        <v>16350</v>
      </c>
      <c r="I6" s="29">
        <f t="shared" ref="I6" si="2">E6*F6</f>
        <v>15000</v>
      </c>
      <c r="J6" s="29">
        <f t="shared" ref="J6" si="3">E6*H6</f>
        <v>16350</v>
      </c>
      <c r="K6" s="91"/>
    </row>
    <row r="7" spans="1:11" s="23" customFormat="1" ht="21" customHeight="1" x14ac:dyDescent="0.15">
      <c r="A7" s="28" t="s">
        <v>36</v>
      </c>
      <c r="B7" s="87" t="s">
        <v>33</v>
      </c>
      <c r="C7" s="88"/>
      <c r="D7" s="54"/>
      <c r="E7" s="54"/>
      <c r="F7" s="54"/>
      <c r="G7" s="32"/>
      <c r="H7" s="32"/>
      <c r="I7" s="32"/>
      <c r="J7" s="22"/>
      <c r="K7" s="91"/>
    </row>
    <row r="8" spans="1:11" s="23" customFormat="1" ht="21" customHeight="1" x14ac:dyDescent="0.15">
      <c r="A8" s="87" t="s">
        <v>42</v>
      </c>
      <c r="B8" s="88"/>
      <c r="C8" s="89"/>
      <c r="D8" s="30"/>
      <c r="E8" s="30"/>
      <c r="F8" s="30"/>
      <c r="G8" s="30"/>
      <c r="H8" s="30"/>
      <c r="I8" s="30"/>
      <c r="J8" s="22"/>
      <c r="K8" s="91"/>
    </row>
    <row r="9" spans="1:11" s="23" customFormat="1" ht="34.5" customHeight="1" x14ac:dyDescent="0.15">
      <c r="A9" s="8">
        <v>2</v>
      </c>
      <c r="B9" s="26" t="s">
        <v>48</v>
      </c>
      <c r="C9" s="26" t="s">
        <v>49</v>
      </c>
      <c r="D9" s="27" t="s">
        <v>30</v>
      </c>
      <c r="E9" s="34">
        <v>52.56</v>
      </c>
      <c r="F9" s="29">
        <v>172.645758</v>
      </c>
      <c r="G9" s="29">
        <f t="shared" ref="G9:G115" si="4">F9*$G$4</f>
        <v>15.538118219999999</v>
      </c>
      <c r="H9" s="29">
        <f t="shared" ref="H9" si="5">F9+G9</f>
        <v>188.18387622</v>
      </c>
      <c r="I9" s="29">
        <f t="shared" ref="I9" si="6">E9*F9</f>
        <v>9074.2610404799998</v>
      </c>
      <c r="J9" s="29">
        <f t="shared" ref="J9" si="7">E9*H9</f>
        <v>9890.9445341232004</v>
      </c>
      <c r="K9" s="91"/>
    </row>
    <row r="10" spans="1:11" ht="61.5" customHeight="1" x14ac:dyDescent="0.15">
      <c r="A10" s="8">
        <v>3</v>
      </c>
      <c r="B10" s="48" t="s">
        <v>50</v>
      </c>
      <c r="C10" s="48" t="s">
        <v>51</v>
      </c>
      <c r="D10" s="27" t="s">
        <v>30</v>
      </c>
      <c r="E10" s="27">
        <v>39.44</v>
      </c>
      <c r="F10" s="22">
        <v>147.27238200000002</v>
      </c>
      <c r="G10" s="22">
        <f t="shared" si="4"/>
        <v>13.254514380000002</v>
      </c>
      <c r="H10" s="22">
        <f t="shared" ref="H10:H115" si="8">F10+G10</f>
        <v>160.52689638000001</v>
      </c>
      <c r="I10" s="22">
        <f t="shared" ref="I10:I46" si="9">E10*F10</f>
        <v>5808.4227460800003</v>
      </c>
      <c r="J10" s="22">
        <f t="shared" ref="J10:J46" si="10">E10*H10</f>
        <v>6331.1807932272004</v>
      </c>
      <c r="K10" s="91"/>
    </row>
    <row r="11" spans="1:11" ht="65.25" customHeight="1" thickBot="1" x14ac:dyDescent="0.2">
      <c r="A11" s="8">
        <v>4</v>
      </c>
      <c r="B11" s="45" t="s">
        <v>52</v>
      </c>
      <c r="C11" s="45" t="s">
        <v>53</v>
      </c>
      <c r="D11" s="49" t="s">
        <v>30</v>
      </c>
      <c r="E11" s="27">
        <v>123.9</v>
      </c>
      <c r="F11" s="22">
        <v>139.81248000000002</v>
      </c>
      <c r="G11" s="22">
        <f t="shared" si="4"/>
        <v>12.583123200000001</v>
      </c>
      <c r="H11" s="22">
        <f t="shared" si="8"/>
        <v>152.39560320000001</v>
      </c>
      <c r="I11" s="22">
        <f t="shared" si="9"/>
        <v>17322.766272000004</v>
      </c>
      <c r="J11" s="22">
        <f t="shared" si="10"/>
        <v>18881.815236480001</v>
      </c>
      <c r="K11" s="91"/>
    </row>
    <row r="12" spans="1:11" ht="56.25" customHeight="1" x14ac:dyDescent="0.15">
      <c r="A12" s="8">
        <v>5</v>
      </c>
      <c r="B12" s="45" t="s">
        <v>54</v>
      </c>
      <c r="C12" s="45" t="s">
        <v>55</v>
      </c>
      <c r="D12" s="50" t="s">
        <v>30</v>
      </c>
      <c r="E12" s="27">
        <v>179.8</v>
      </c>
      <c r="F12" s="22">
        <v>29.588787</v>
      </c>
      <c r="G12" s="22">
        <f t="shared" si="4"/>
        <v>2.66299083</v>
      </c>
      <c r="H12" s="22">
        <f t="shared" si="8"/>
        <v>32.251777830000002</v>
      </c>
      <c r="I12" s="22">
        <f t="shared" si="9"/>
        <v>5320.0639025999999</v>
      </c>
      <c r="J12" s="22">
        <f t="shared" si="10"/>
        <v>5798.8696538340009</v>
      </c>
      <c r="K12" s="91"/>
    </row>
    <row r="13" spans="1:11" ht="50.25" customHeight="1" x14ac:dyDescent="0.15">
      <c r="A13" s="8">
        <v>6</v>
      </c>
      <c r="B13" s="45" t="s">
        <v>56</v>
      </c>
      <c r="C13" s="45" t="s">
        <v>57</v>
      </c>
      <c r="D13" s="50" t="s">
        <v>30</v>
      </c>
      <c r="E13" s="27">
        <v>141.1</v>
      </c>
      <c r="F13" s="22">
        <v>157.36995000000002</v>
      </c>
      <c r="G13" s="22">
        <f t="shared" si="4"/>
        <v>14.1632955</v>
      </c>
      <c r="H13" s="22">
        <f t="shared" si="8"/>
        <v>171.53324550000002</v>
      </c>
      <c r="I13" s="22">
        <f t="shared" si="9"/>
        <v>22204.899945000001</v>
      </c>
      <c r="J13" s="22">
        <f t="shared" si="10"/>
        <v>24203.340940050002</v>
      </c>
      <c r="K13" s="91"/>
    </row>
    <row r="14" spans="1:11" ht="35.25" customHeight="1" x14ac:dyDescent="0.15">
      <c r="A14" s="8">
        <v>7</v>
      </c>
      <c r="B14" s="45" t="s">
        <v>58</v>
      </c>
      <c r="C14" s="45" t="s">
        <v>59</v>
      </c>
      <c r="D14" s="50" t="s">
        <v>39</v>
      </c>
      <c r="E14" s="36">
        <v>32.799999999999997</v>
      </c>
      <c r="F14" s="22">
        <v>18.69021</v>
      </c>
      <c r="G14" s="22">
        <f t="shared" si="4"/>
        <v>1.6821189000000001</v>
      </c>
      <c r="H14" s="22">
        <f t="shared" si="8"/>
        <v>20.372328899999999</v>
      </c>
      <c r="I14" s="22">
        <f t="shared" si="9"/>
        <v>613.03888799999993</v>
      </c>
      <c r="J14" s="22">
        <f t="shared" si="10"/>
        <v>668.21238791999997</v>
      </c>
      <c r="K14" s="91"/>
    </row>
    <row r="15" spans="1:11" ht="40.5" customHeight="1" x14ac:dyDescent="0.15">
      <c r="A15" s="8">
        <v>8</v>
      </c>
      <c r="B15" s="45" t="s">
        <v>60</v>
      </c>
      <c r="C15" s="45" t="s">
        <v>61</v>
      </c>
      <c r="D15" s="50" t="s">
        <v>39</v>
      </c>
      <c r="E15" s="36">
        <v>63.8</v>
      </c>
      <c r="F15" s="22">
        <v>23.204988</v>
      </c>
      <c r="G15" s="22">
        <f t="shared" si="4"/>
        <v>2.0884489199999998</v>
      </c>
      <c r="H15" s="22">
        <f t="shared" si="8"/>
        <v>25.293436920000001</v>
      </c>
      <c r="I15" s="22">
        <f t="shared" si="9"/>
        <v>1480.4782344</v>
      </c>
      <c r="J15" s="22">
        <f t="shared" si="10"/>
        <v>1613.7212754960001</v>
      </c>
      <c r="K15" s="91"/>
    </row>
    <row r="16" spans="1:11" ht="39.75" customHeight="1" x14ac:dyDescent="0.15">
      <c r="A16" s="8">
        <v>9</v>
      </c>
      <c r="B16" s="45" t="s">
        <v>62</v>
      </c>
      <c r="C16" s="45" t="s">
        <v>63</v>
      </c>
      <c r="D16" s="50" t="s">
        <v>30</v>
      </c>
      <c r="E16" s="37">
        <v>38.65</v>
      </c>
      <c r="F16" s="22">
        <v>36.466137000000003</v>
      </c>
      <c r="G16" s="22">
        <f t="shared" si="4"/>
        <v>3.2819523300000002</v>
      </c>
      <c r="H16" s="22">
        <f t="shared" si="8"/>
        <v>39.748089330000006</v>
      </c>
      <c r="I16" s="22">
        <f t="shared" si="9"/>
        <v>1409.4161950500002</v>
      </c>
      <c r="J16" s="22">
        <f t="shared" si="10"/>
        <v>1536.2636526045003</v>
      </c>
      <c r="K16" s="91"/>
    </row>
    <row r="17" spans="1:11" ht="31.5" customHeight="1" x14ac:dyDescent="0.15">
      <c r="A17" s="8">
        <v>10</v>
      </c>
      <c r="B17" s="45" t="s">
        <v>64</v>
      </c>
      <c r="C17" s="45" t="s">
        <v>65</v>
      </c>
      <c r="D17" s="50" t="s">
        <v>30</v>
      </c>
      <c r="E17" s="34">
        <v>121.5</v>
      </c>
      <c r="F17" s="22">
        <v>17.185283999999999</v>
      </c>
      <c r="G17" s="22">
        <f t="shared" si="4"/>
        <v>1.5466755599999999</v>
      </c>
      <c r="H17" s="22">
        <f t="shared" si="8"/>
        <v>18.73195956</v>
      </c>
      <c r="I17" s="22">
        <f t="shared" si="9"/>
        <v>2088.0120059999999</v>
      </c>
      <c r="J17" s="22">
        <f t="shared" si="10"/>
        <v>2275.9330865400002</v>
      </c>
      <c r="K17" s="91"/>
    </row>
    <row r="18" spans="1:11" ht="34.5" customHeight="1" x14ac:dyDescent="0.15">
      <c r="A18" s="8">
        <v>11</v>
      </c>
      <c r="B18" s="45" t="s">
        <v>66</v>
      </c>
      <c r="C18" s="45" t="s">
        <v>67</v>
      </c>
      <c r="D18" s="50" t="s">
        <v>30</v>
      </c>
      <c r="E18" s="55">
        <v>160.63</v>
      </c>
      <c r="F18" s="22">
        <v>272.90943000000004</v>
      </c>
      <c r="G18" s="22">
        <f t="shared" si="4"/>
        <v>24.561848700000002</v>
      </c>
      <c r="H18" s="22">
        <f t="shared" si="8"/>
        <v>297.47127870000003</v>
      </c>
      <c r="I18" s="22">
        <f t="shared" si="9"/>
        <v>43837.441740900009</v>
      </c>
      <c r="J18" s="22">
        <f t="shared" si="10"/>
        <v>47782.811497581002</v>
      </c>
      <c r="K18" s="91"/>
    </row>
    <row r="19" spans="1:11" ht="35.25" customHeight="1" x14ac:dyDescent="0.15">
      <c r="A19" s="8">
        <v>12</v>
      </c>
      <c r="B19" s="45" t="s">
        <v>68</v>
      </c>
      <c r="C19" s="45" t="s">
        <v>69</v>
      </c>
      <c r="D19" s="50" t="s">
        <v>30</v>
      </c>
      <c r="E19" s="55">
        <v>10.8</v>
      </c>
      <c r="F19" s="22">
        <v>83.87130599999999</v>
      </c>
      <c r="G19" s="22">
        <f t="shared" si="4"/>
        <v>7.5484175399999991</v>
      </c>
      <c r="H19" s="22">
        <f t="shared" si="8"/>
        <v>91.419723539999993</v>
      </c>
      <c r="I19" s="22">
        <f t="shared" si="9"/>
        <v>905.81010479999998</v>
      </c>
      <c r="J19" s="22">
        <f t="shared" si="10"/>
        <v>987.33301423199998</v>
      </c>
      <c r="K19" s="91"/>
    </row>
    <row r="20" spans="1:11" ht="38.25" customHeight="1" x14ac:dyDescent="0.15">
      <c r="A20" s="8">
        <v>13</v>
      </c>
      <c r="B20" s="45" t="s">
        <v>70</v>
      </c>
      <c r="C20" s="45" t="s">
        <v>35</v>
      </c>
      <c r="D20" s="50" t="s">
        <v>30</v>
      </c>
      <c r="E20" s="55">
        <v>340</v>
      </c>
      <c r="F20" s="22">
        <v>84.559041000000008</v>
      </c>
      <c r="G20" s="22">
        <f t="shared" si="4"/>
        <v>7.6103136900000008</v>
      </c>
      <c r="H20" s="22">
        <f t="shared" si="8"/>
        <v>92.169354690000006</v>
      </c>
      <c r="I20" s="22">
        <f t="shared" si="9"/>
        <v>28750.073940000002</v>
      </c>
      <c r="J20" s="22">
        <f t="shared" si="10"/>
        <v>31337.580594600004</v>
      </c>
      <c r="K20" s="92"/>
    </row>
    <row r="21" spans="1:11" ht="28.5" customHeight="1" x14ac:dyDescent="0.15">
      <c r="A21" s="87" t="s">
        <v>72</v>
      </c>
      <c r="B21" s="88"/>
      <c r="C21" s="89"/>
      <c r="D21" s="27"/>
      <c r="E21" s="55"/>
      <c r="F21" s="22"/>
      <c r="G21" s="22"/>
      <c r="H21" s="22"/>
      <c r="I21" s="22"/>
      <c r="J21" s="22"/>
      <c r="K21" s="31"/>
    </row>
    <row r="22" spans="1:11" ht="39" customHeight="1" x14ac:dyDescent="0.15">
      <c r="A22" s="8">
        <v>14</v>
      </c>
      <c r="B22" s="26" t="s">
        <v>73</v>
      </c>
      <c r="C22" s="26" t="s">
        <v>74</v>
      </c>
      <c r="D22" s="27" t="s">
        <v>30</v>
      </c>
      <c r="E22" s="27">
        <v>4.2</v>
      </c>
      <c r="F22" s="22">
        <v>736.92827999999997</v>
      </c>
      <c r="G22" s="22">
        <f t="shared" si="4"/>
        <v>66.323545199999998</v>
      </c>
      <c r="H22" s="22">
        <f t="shared" si="8"/>
        <v>803.25182519999998</v>
      </c>
      <c r="I22" s="22">
        <f t="shared" si="9"/>
        <v>3095.0987759999998</v>
      </c>
      <c r="J22" s="22">
        <f t="shared" si="10"/>
        <v>3373.6576658399999</v>
      </c>
      <c r="K22" s="31"/>
    </row>
    <row r="23" spans="1:11" ht="39" customHeight="1" x14ac:dyDescent="0.15">
      <c r="A23" s="8">
        <v>15</v>
      </c>
      <c r="B23" s="26" t="s">
        <v>75</v>
      </c>
      <c r="C23" s="26" t="s">
        <v>76</v>
      </c>
      <c r="D23" s="27" t="s">
        <v>30</v>
      </c>
      <c r="E23" s="27">
        <v>7.56</v>
      </c>
      <c r="F23" s="22">
        <v>417.40659900000003</v>
      </c>
      <c r="G23" s="22">
        <f t="shared" si="4"/>
        <v>37.566593910000002</v>
      </c>
      <c r="H23" s="22">
        <f t="shared" si="8"/>
        <v>454.97319291000002</v>
      </c>
      <c r="I23" s="22">
        <f t="shared" si="9"/>
        <v>3155.5938884400002</v>
      </c>
      <c r="J23" s="22">
        <f t="shared" si="10"/>
        <v>3439.5973383996002</v>
      </c>
      <c r="K23" s="31"/>
    </row>
    <row r="24" spans="1:11" ht="39" customHeight="1" x14ac:dyDescent="0.15">
      <c r="A24" s="8">
        <v>16</v>
      </c>
      <c r="B24" s="26" t="s">
        <v>77</v>
      </c>
      <c r="C24" s="26" t="s">
        <v>78</v>
      </c>
      <c r="D24" s="27" t="s">
        <v>30</v>
      </c>
      <c r="E24" s="27">
        <v>37.92</v>
      </c>
      <c r="F24" s="22">
        <v>396.83927700000004</v>
      </c>
      <c r="G24" s="22">
        <f t="shared" si="4"/>
        <v>35.715534930000004</v>
      </c>
      <c r="H24" s="22">
        <f t="shared" si="8"/>
        <v>432.55481193000003</v>
      </c>
      <c r="I24" s="22">
        <f t="shared" si="9"/>
        <v>15048.145383840003</v>
      </c>
      <c r="J24" s="22">
        <f t="shared" si="10"/>
        <v>16402.478468385601</v>
      </c>
      <c r="K24" s="31"/>
    </row>
    <row r="25" spans="1:11" ht="39" customHeight="1" x14ac:dyDescent="0.15">
      <c r="A25" s="8">
        <v>17</v>
      </c>
      <c r="B25" s="26" t="s">
        <v>79</v>
      </c>
      <c r="C25" s="26" t="s">
        <v>71</v>
      </c>
      <c r="D25" s="27" t="s">
        <v>30</v>
      </c>
      <c r="E25" s="27">
        <v>8.1</v>
      </c>
      <c r="F25" s="22">
        <v>205.48712700000002</v>
      </c>
      <c r="G25" s="22">
        <f t="shared" si="4"/>
        <v>18.49384143</v>
      </c>
      <c r="H25" s="22">
        <f t="shared" si="8"/>
        <v>223.98096843000002</v>
      </c>
      <c r="I25" s="22">
        <f t="shared" si="9"/>
        <v>1664.4457287</v>
      </c>
      <c r="J25" s="22">
        <f t="shared" si="10"/>
        <v>1814.245844283</v>
      </c>
      <c r="K25" s="31"/>
    </row>
    <row r="26" spans="1:11" ht="87.75" customHeight="1" x14ac:dyDescent="0.15">
      <c r="A26" s="8">
        <v>18</v>
      </c>
      <c r="B26" s="26" t="s">
        <v>80</v>
      </c>
      <c r="C26" s="26" t="s">
        <v>81</v>
      </c>
      <c r="D26" s="27" t="s">
        <v>30</v>
      </c>
      <c r="E26" s="27">
        <v>113.69</v>
      </c>
      <c r="F26" s="22">
        <v>3.1069439999999999</v>
      </c>
      <c r="G26" s="22">
        <f t="shared" si="4"/>
        <v>0.27962495999999998</v>
      </c>
      <c r="H26" s="22">
        <f t="shared" si="8"/>
        <v>3.38656896</v>
      </c>
      <c r="I26" s="22">
        <f t="shared" si="9"/>
        <v>353.22846335999998</v>
      </c>
      <c r="J26" s="22">
        <f t="shared" si="10"/>
        <v>385.01902506239998</v>
      </c>
      <c r="K26" s="31"/>
    </row>
    <row r="27" spans="1:11" ht="39" customHeight="1" x14ac:dyDescent="0.15">
      <c r="A27" s="8">
        <v>19</v>
      </c>
      <c r="B27" s="26" t="s">
        <v>82</v>
      </c>
      <c r="C27" s="48" t="s">
        <v>35</v>
      </c>
      <c r="D27" s="51" t="s">
        <v>39</v>
      </c>
      <c r="E27" s="51">
        <v>14.4</v>
      </c>
      <c r="F27" s="43">
        <v>105.490458</v>
      </c>
      <c r="G27" s="22">
        <f t="shared" si="4"/>
        <v>9.4941412199999995</v>
      </c>
      <c r="H27" s="22">
        <f t="shared" si="8"/>
        <v>114.98459922000001</v>
      </c>
      <c r="I27" s="22">
        <f t="shared" si="9"/>
        <v>1519.0625952</v>
      </c>
      <c r="J27" s="22">
        <f t="shared" si="10"/>
        <v>1655.7782287680002</v>
      </c>
      <c r="K27" s="31"/>
    </row>
    <row r="28" spans="1:11" ht="39" customHeight="1" x14ac:dyDescent="0.15">
      <c r="A28" s="8">
        <v>20</v>
      </c>
      <c r="B28" s="38" t="s">
        <v>83</v>
      </c>
      <c r="C28" s="45" t="s">
        <v>35</v>
      </c>
      <c r="D28" s="46" t="s">
        <v>30</v>
      </c>
      <c r="E28" s="46">
        <v>98</v>
      </c>
      <c r="F28" s="40">
        <v>3.6328590000000003</v>
      </c>
      <c r="G28" s="22">
        <f t="shared" si="4"/>
        <v>0.32695731</v>
      </c>
      <c r="H28" s="22">
        <f t="shared" si="8"/>
        <v>3.9598163100000003</v>
      </c>
      <c r="I28" s="22">
        <f t="shared" si="9"/>
        <v>356.02018200000003</v>
      </c>
      <c r="J28" s="22">
        <f t="shared" si="10"/>
        <v>388.06199838000003</v>
      </c>
      <c r="K28" s="31"/>
    </row>
    <row r="29" spans="1:11" ht="27" customHeight="1" x14ac:dyDescent="0.15">
      <c r="A29" s="8">
        <v>21</v>
      </c>
      <c r="B29" s="38" t="s">
        <v>84</v>
      </c>
      <c r="C29" s="45" t="s">
        <v>85</v>
      </c>
      <c r="D29" s="46" t="s">
        <v>34</v>
      </c>
      <c r="E29" s="46">
        <v>1</v>
      </c>
      <c r="F29" s="40">
        <v>8091</v>
      </c>
      <c r="G29" s="22">
        <f t="shared" si="4"/>
        <v>728.18999999999994</v>
      </c>
      <c r="H29" s="22">
        <f t="shared" si="8"/>
        <v>8819.19</v>
      </c>
      <c r="I29" s="22">
        <f t="shared" si="9"/>
        <v>8091</v>
      </c>
      <c r="J29" s="22">
        <f t="shared" si="10"/>
        <v>8819.19</v>
      </c>
      <c r="K29" s="31"/>
    </row>
    <row r="30" spans="1:11" ht="27" customHeight="1" x14ac:dyDescent="0.15">
      <c r="A30" s="87" t="s">
        <v>86</v>
      </c>
      <c r="B30" s="88"/>
      <c r="C30" s="89"/>
      <c r="D30" s="46"/>
      <c r="E30" s="46"/>
      <c r="F30" s="40"/>
      <c r="G30" s="22"/>
      <c r="H30" s="22"/>
      <c r="I30" s="22"/>
      <c r="J30" s="22"/>
      <c r="K30" s="31"/>
    </row>
    <row r="31" spans="1:11" ht="42" customHeight="1" x14ac:dyDescent="0.15">
      <c r="A31" s="28">
        <v>22</v>
      </c>
      <c r="B31" s="52" t="s">
        <v>220</v>
      </c>
      <c r="C31" s="52" t="s">
        <v>87</v>
      </c>
      <c r="D31" s="56" t="s">
        <v>88</v>
      </c>
      <c r="E31" s="56">
        <v>1</v>
      </c>
      <c r="F31" s="29">
        <v>100000</v>
      </c>
      <c r="G31" s="22">
        <f t="shared" ref="G31:G38" si="11">F31*$G$4</f>
        <v>9000</v>
      </c>
      <c r="H31" s="22">
        <f t="shared" ref="H31:H38" si="12">F31+G31</f>
        <v>109000</v>
      </c>
      <c r="I31" s="22">
        <f t="shared" si="9"/>
        <v>100000</v>
      </c>
      <c r="J31" s="22">
        <f t="shared" ref="J31:J38" si="13">E31*H31</f>
        <v>109000</v>
      </c>
      <c r="K31" s="47" t="s">
        <v>89</v>
      </c>
    </row>
    <row r="32" spans="1:11" ht="23.25" customHeight="1" x14ac:dyDescent="0.15">
      <c r="A32" s="28" t="s">
        <v>36</v>
      </c>
      <c r="B32" s="87" t="s">
        <v>37</v>
      </c>
      <c r="C32" s="88"/>
      <c r="D32" s="27"/>
      <c r="E32" s="36"/>
      <c r="F32" s="22"/>
      <c r="G32" s="22"/>
      <c r="H32" s="22"/>
      <c r="I32" s="22"/>
      <c r="J32" s="22"/>
      <c r="K32" s="31"/>
    </row>
    <row r="33" spans="1:11" ht="23.25" customHeight="1" x14ac:dyDescent="0.15">
      <c r="A33" s="87" t="s">
        <v>42</v>
      </c>
      <c r="B33" s="88"/>
      <c r="C33" s="89"/>
      <c r="D33" s="27"/>
      <c r="E33" s="27"/>
      <c r="F33" s="22"/>
      <c r="G33" s="22"/>
      <c r="H33" s="22"/>
      <c r="I33" s="22"/>
      <c r="J33" s="22"/>
      <c r="K33" s="31"/>
    </row>
    <row r="34" spans="1:11" ht="63" customHeight="1" x14ac:dyDescent="0.15">
      <c r="A34" s="8">
        <v>23</v>
      </c>
      <c r="B34" s="26" t="s">
        <v>52</v>
      </c>
      <c r="C34" s="26" t="s">
        <v>53</v>
      </c>
      <c r="D34" s="27" t="s">
        <v>30</v>
      </c>
      <c r="E34" s="27">
        <v>15.19</v>
      </c>
      <c r="F34" s="22">
        <v>139.79629800000001</v>
      </c>
      <c r="G34" s="22">
        <f t="shared" si="11"/>
        <v>12.581666820000001</v>
      </c>
      <c r="H34" s="22">
        <f t="shared" si="12"/>
        <v>152.37796482000002</v>
      </c>
      <c r="I34" s="22">
        <f t="shared" ref="I34:I38" si="14">E34*F34</f>
        <v>2123.50576662</v>
      </c>
      <c r="J34" s="22">
        <f t="shared" si="13"/>
        <v>2314.6212856158004</v>
      </c>
      <c r="K34" s="31"/>
    </row>
    <row r="35" spans="1:11" ht="46.5" customHeight="1" x14ac:dyDescent="0.15">
      <c r="A35" s="8">
        <v>24</v>
      </c>
      <c r="B35" s="26" t="s">
        <v>90</v>
      </c>
      <c r="C35" s="26" t="s">
        <v>61</v>
      </c>
      <c r="D35" s="27" t="s">
        <v>39</v>
      </c>
      <c r="E35" s="27">
        <v>16.600000000000001</v>
      </c>
      <c r="F35" s="22">
        <v>23.204988</v>
      </c>
      <c r="G35" s="22">
        <f t="shared" si="11"/>
        <v>2.0884489199999998</v>
      </c>
      <c r="H35" s="22">
        <f t="shared" si="12"/>
        <v>25.293436920000001</v>
      </c>
      <c r="I35" s="22">
        <f t="shared" si="14"/>
        <v>385.20280080000003</v>
      </c>
      <c r="J35" s="22">
        <f t="shared" si="13"/>
        <v>419.87105287200006</v>
      </c>
      <c r="K35" s="31"/>
    </row>
    <row r="36" spans="1:11" ht="39" customHeight="1" x14ac:dyDescent="0.15">
      <c r="A36" s="8">
        <v>25</v>
      </c>
      <c r="B36" s="26" t="s">
        <v>66</v>
      </c>
      <c r="C36" s="26" t="s">
        <v>67</v>
      </c>
      <c r="D36" s="27" t="s">
        <v>30</v>
      </c>
      <c r="E36" s="27">
        <v>54.7</v>
      </c>
      <c r="F36" s="22">
        <v>272.90943000000004</v>
      </c>
      <c r="G36" s="22">
        <f t="shared" si="11"/>
        <v>24.561848700000002</v>
      </c>
      <c r="H36" s="22">
        <f t="shared" si="12"/>
        <v>297.47127870000003</v>
      </c>
      <c r="I36" s="22">
        <f t="shared" si="14"/>
        <v>14928.145821000004</v>
      </c>
      <c r="J36" s="22">
        <f t="shared" si="13"/>
        <v>16271.678944890002</v>
      </c>
      <c r="K36" s="31"/>
    </row>
    <row r="37" spans="1:11" ht="40.5" customHeight="1" x14ac:dyDescent="0.15">
      <c r="A37" s="8">
        <v>26</v>
      </c>
      <c r="B37" s="26" t="s">
        <v>54</v>
      </c>
      <c r="C37" s="26" t="s">
        <v>55</v>
      </c>
      <c r="D37" s="27" t="s">
        <v>30</v>
      </c>
      <c r="E37" s="27">
        <v>32.35</v>
      </c>
      <c r="F37" s="22">
        <v>61.078958999999998</v>
      </c>
      <c r="G37" s="22">
        <f t="shared" si="11"/>
        <v>5.4971063099999995</v>
      </c>
      <c r="H37" s="22">
        <f t="shared" si="12"/>
        <v>66.57606530999999</v>
      </c>
      <c r="I37" s="22">
        <f t="shared" si="14"/>
        <v>1975.9043236499999</v>
      </c>
      <c r="J37" s="22">
        <f t="shared" si="13"/>
        <v>2153.7357127784999</v>
      </c>
      <c r="K37" s="31"/>
    </row>
    <row r="38" spans="1:11" ht="42" customHeight="1" x14ac:dyDescent="0.15">
      <c r="A38" s="8">
        <v>27</v>
      </c>
      <c r="B38" s="26" t="s">
        <v>91</v>
      </c>
      <c r="C38" s="26" t="s">
        <v>92</v>
      </c>
      <c r="D38" s="27" t="s">
        <v>30</v>
      </c>
      <c r="E38" s="27">
        <v>27.3</v>
      </c>
      <c r="F38" s="22">
        <v>178.31754899999999</v>
      </c>
      <c r="G38" s="22">
        <f t="shared" si="11"/>
        <v>16.048579409999999</v>
      </c>
      <c r="H38" s="22">
        <f t="shared" si="12"/>
        <v>194.36612840999999</v>
      </c>
      <c r="I38" s="22">
        <f t="shared" si="14"/>
        <v>4868.0690876999997</v>
      </c>
      <c r="J38" s="22">
        <f t="shared" si="13"/>
        <v>5306.1953055929998</v>
      </c>
      <c r="K38" s="31"/>
    </row>
    <row r="39" spans="1:11" ht="31.5" customHeight="1" x14ac:dyDescent="0.15">
      <c r="A39" s="8">
        <v>28</v>
      </c>
      <c r="B39" s="26" t="s">
        <v>93</v>
      </c>
      <c r="C39" s="26" t="s">
        <v>65</v>
      </c>
      <c r="D39" s="27" t="s">
        <v>30</v>
      </c>
      <c r="E39" s="27">
        <v>15.19</v>
      </c>
      <c r="F39" s="22">
        <v>59.371758</v>
      </c>
      <c r="G39" s="22">
        <f t="shared" si="4"/>
        <v>5.3434582199999996</v>
      </c>
      <c r="H39" s="22">
        <f t="shared" si="8"/>
        <v>64.715216220000002</v>
      </c>
      <c r="I39" s="22">
        <f t="shared" si="9"/>
        <v>901.85700401999998</v>
      </c>
      <c r="J39" s="22">
        <f t="shared" si="10"/>
        <v>983.02413438179997</v>
      </c>
      <c r="K39" s="31"/>
    </row>
    <row r="40" spans="1:11" ht="27.75" customHeight="1" x14ac:dyDescent="0.15">
      <c r="A40" s="87" t="s">
        <v>72</v>
      </c>
      <c r="B40" s="88"/>
      <c r="C40" s="89"/>
      <c r="D40" s="39"/>
      <c r="E40" s="27"/>
      <c r="F40" s="22"/>
      <c r="G40" s="22"/>
      <c r="H40" s="22"/>
      <c r="I40" s="22"/>
      <c r="J40" s="22"/>
      <c r="K40" s="31"/>
    </row>
    <row r="41" spans="1:11" ht="29.25" customHeight="1" x14ac:dyDescent="0.15">
      <c r="A41" s="8">
        <v>29</v>
      </c>
      <c r="B41" s="26" t="s">
        <v>75</v>
      </c>
      <c r="C41" s="26" t="s">
        <v>94</v>
      </c>
      <c r="D41" s="27" t="s">
        <v>30</v>
      </c>
      <c r="E41" s="27">
        <v>3.5</v>
      </c>
      <c r="F41" s="22">
        <v>417.40659900000003</v>
      </c>
      <c r="G41" s="22">
        <f t="shared" si="4"/>
        <v>37.566593910000002</v>
      </c>
      <c r="H41" s="22">
        <f t="shared" si="8"/>
        <v>454.97319291000002</v>
      </c>
      <c r="I41" s="22">
        <f t="shared" si="9"/>
        <v>1460.9230965000002</v>
      </c>
      <c r="J41" s="22">
        <f t="shared" si="10"/>
        <v>1592.4061751850002</v>
      </c>
      <c r="K41" s="31"/>
    </row>
    <row r="42" spans="1:11" ht="29.25" customHeight="1" x14ac:dyDescent="0.15">
      <c r="A42" s="8">
        <v>30</v>
      </c>
      <c r="B42" s="26" t="s">
        <v>77</v>
      </c>
      <c r="C42" s="26" t="s">
        <v>94</v>
      </c>
      <c r="D42" s="27" t="s">
        <v>30</v>
      </c>
      <c r="E42" s="27">
        <v>10.35</v>
      </c>
      <c r="F42" s="22">
        <v>396.83927700000004</v>
      </c>
      <c r="G42" s="22">
        <f t="shared" si="4"/>
        <v>35.715534930000004</v>
      </c>
      <c r="H42" s="22">
        <f t="shared" si="8"/>
        <v>432.55481193000003</v>
      </c>
      <c r="I42" s="22">
        <f t="shared" si="9"/>
        <v>4107.2865169500001</v>
      </c>
      <c r="J42" s="22">
        <f t="shared" si="10"/>
        <v>4476.9423034755</v>
      </c>
      <c r="K42" s="31"/>
    </row>
    <row r="43" spans="1:11" ht="29.25" customHeight="1" x14ac:dyDescent="0.15">
      <c r="A43" s="8">
        <v>31</v>
      </c>
      <c r="B43" s="26" t="s">
        <v>95</v>
      </c>
      <c r="C43" s="26" t="s">
        <v>71</v>
      </c>
      <c r="D43" s="27" t="s">
        <v>30</v>
      </c>
      <c r="E43" s="27">
        <v>11.7</v>
      </c>
      <c r="F43" s="22">
        <v>706.87021500000003</v>
      </c>
      <c r="G43" s="22">
        <f t="shared" si="4"/>
        <v>63.61831935</v>
      </c>
      <c r="H43" s="22">
        <f t="shared" si="8"/>
        <v>770.48853435000001</v>
      </c>
      <c r="I43" s="22">
        <f t="shared" si="9"/>
        <v>8270.3815154999993</v>
      </c>
      <c r="J43" s="22">
        <f t="shared" si="10"/>
        <v>9014.715851895</v>
      </c>
      <c r="K43" s="31"/>
    </row>
    <row r="44" spans="1:11" ht="29.25" customHeight="1" x14ac:dyDescent="0.15">
      <c r="A44" s="8">
        <v>32</v>
      </c>
      <c r="B44" s="26" t="s">
        <v>96</v>
      </c>
      <c r="C44" s="26" t="s">
        <v>100</v>
      </c>
      <c r="D44" s="27" t="s">
        <v>30</v>
      </c>
      <c r="E44" s="27">
        <v>51.78</v>
      </c>
      <c r="F44" s="22">
        <v>60.682500000000005</v>
      </c>
      <c r="G44" s="22">
        <f t="shared" si="4"/>
        <v>5.4614250000000002</v>
      </c>
      <c r="H44" s="22">
        <f t="shared" si="8"/>
        <v>66.14392500000001</v>
      </c>
      <c r="I44" s="22">
        <f t="shared" si="9"/>
        <v>3142.1398500000005</v>
      </c>
      <c r="J44" s="22">
        <f t="shared" si="10"/>
        <v>3424.9324365000007</v>
      </c>
      <c r="K44" s="31"/>
    </row>
    <row r="45" spans="1:11" ht="87" customHeight="1" x14ac:dyDescent="0.15">
      <c r="A45" s="8">
        <v>33</v>
      </c>
      <c r="B45" s="26" t="s">
        <v>80</v>
      </c>
      <c r="C45" s="26" t="s">
        <v>99</v>
      </c>
      <c r="D45" s="27" t="s">
        <v>30</v>
      </c>
      <c r="E45" s="27">
        <v>52.81</v>
      </c>
      <c r="F45" s="22">
        <v>3.1069439999999999</v>
      </c>
      <c r="G45" s="22">
        <f t="shared" si="4"/>
        <v>0.27962495999999998</v>
      </c>
      <c r="H45" s="22">
        <f t="shared" si="8"/>
        <v>3.38656896</v>
      </c>
      <c r="I45" s="22">
        <f t="shared" si="9"/>
        <v>164.07771264000002</v>
      </c>
      <c r="J45" s="22">
        <f t="shared" si="10"/>
        <v>178.84470677760001</v>
      </c>
      <c r="K45" s="31"/>
    </row>
    <row r="46" spans="1:11" ht="27" customHeight="1" x14ac:dyDescent="0.15">
      <c r="A46" s="8">
        <v>34</v>
      </c>
      <c r="B46" s="26" t="s">
        <v>97</v>
      </c>
      <c r="C46" s="26" t="s">
        <v>85</v>
      </c>
      <c r="D46" s="27" t="s">
        <v>98</v>
      </c>
      <c r="E46" s="27">
        <v>1</v>
      </c>
      <c r="F46" s="22">
        <v>4045.5</v>
      </c>
      <c r="G46" s="22">
        <f t="shared" si="4"/>
        <v>364.09499999999997</v>
      </c>
      <c r="H46" s="22">
        <f t="shared" si="8"/>
        <v>4409.5950000000003</v>
      </c>
      <c r="I46" s="22">
        <f t="shared" si="9"/>
        <v>4045.5</v>
      </c>
      <c r="J46" s="22">
        <f t="shared" si="10"/>
        <v>4409.5950000000003</v>
      </c>
      <c r="K46" s="31"/>
    </row>
    <row r="47" spans="1:11" ht="23.25" customHeight="1" x14ac:dyDescent="0.15">
      <c r="A47" s="28" t="s">
        <v>38</v>
      </c>
      <c r="B47" s="87" t="s">
        <v>101</v>
      </c>
      <c r="C47" s="88"/>
      <c r="D47" s="27"/>
      <c r="E47" s="36"/>
      <c r="F47" s="22"/>
      <c r="G47" s="22"/>
      <c r="H47" s="22"/>
      <c r="I47" s="22"/>
      <c r="J47" s="22"/>
      <c r="K47" s="31"/>
    </row>
    <row r="48" spans="1:11" ht="23.25" customHeight="1" x14ac:dyDescent="0.15">
      <c r="A48" s="87" t="s">
        <v>102</v>
      </c>
      <c r="B48" s="88"/>
      <c r="C48" s="89"/>
      <c r="D48" s="27"/>
      <c r="E48" s="27"/>
      <c r="F48" s="22"/>
      <c r="G48" s="22"/>
      <c r="H48" s="22"/>
      <c r="I48" s="22"/>
      <c r="J48" s="22"/>
      <c r="K48" s="31"/>
    </row>
    <row r="49" spans="1:11" ht="69.75" customHeight="1" x14ac:dyDescent="0.15">
      <c r="A49" s="8">
        <v>35</v>
      </c>
      <c r="B49" s="26" t="s">
        <v>103</v>
      </c>
      <c r="C49" s="26" t="s">
        <v>104</v>
      </c>
      <c r="D49" s="27" t="s">
        <v>98</v>
      </c>
      <c r="E49" s="27">
        <v>1</v>
      </c>
      <c r="F49" s="22">
        <v>4345.7489189999997</v>
      </c>
      <c r="G49" s="22">
        <f t="shared" ref="G49:G73" si="15">F49*$G$4</f>
        <v>391.11740270999996</v>
      </c>
      <c r="H49" s="22">
        <f t="shared" ref="H49:H73" si="16">F49+G49</f>
        <v>4736.8663217099993</v>
      </c>
      <c r="I49" s="22">
        <f t="shared" ref="I49:I73" si="17">E49*F49</f>
        <v>4345.7489189999997</v>
      </c>
      <c r="J49" s="22">
        <f t="shared" ref="J49:J73" si="18">E49*H49</f>
        <v>4736.8663217099993</v>
      </c>
      <c r="K49" s="31"/>
    </row>
    <row r="50" spans="1:11" s="57" customFormat="1" ht="54.75" customHeight="1" x14ac:dyDescent="0.15">
      <c r="A50" s="8">
        <v>36</v>
      </c>
      <c r="B50" s="26" t="s">
        <v>105</v>
      </c>
      <c r="C50" s="26" t="s">
        <v>106</v>
      </c>
      <c r="D50" s="27" t="s">
        <v>39</v>
      </c>
      <c r="E50" s="27">
        <v>3.57</v>
      </c>
      <c r="F50" s="22">
        <v>24.701823000000001</v>
      </c>
      <c r="G50" s="22">
        <f t="shared" si="15"/>
        <v>2.2231640700000002</v>
      </c>
      <c r="H50" s="22">
        <f t="shared" si="16"/>
        <v>26.92498707</v>
      </c>
      <c r="I50" s="22">
        <f t="shared" si="17"/>
        <v>88.185508110000001</v>
      </c>
      <c r="J50" s="22">
        <f t="shared" si="18"/>
        <v>96.122203839899996</v>
      </c>
      <c r="K50" s="31"/>
    </row>
    <row r="51" spans="1:11" s="57" customFormat="1" ht="54.75" customHeight="1" x14ac:dyDescent="0.15">
      <c r="A51" s="8">
        <v>37</v>
      </c>
      <c r="B51" s="26" t="s">
        <v>105</v>
      </c>
      <c r="C51" s="26" t="s">
        <v>107</v>
      </c>
      <c r="D51" s="27" t="s">
        <v>39</v>
      </c>
      <c r="E51" s="27">
        <v>5.0999999999999996</v>
      </c>
      <c r="F51" s="22">
        <v>34.783208999999999</v>
      </c>
      <c r="G51" s="22">
        <f t="shared" si="15"/>
        <v>3.1304888099999997</v>
      </c>
      <c r="H51" s="22">
        <f t="shared" si="16"/>
        <v>37.913697810000002</v>
      </c>
      <c r="I51" s="22">
        <f t="shared" si="17"/>
        <v>177.3943659</v>
      </c>
      <c r="J51" s="22">
        <f t="shared" si="18"/>
        <v>193.359858831</v>
      </c>
      <c r="K51" s="31"/>
    </row>
    <row r="52" spans="1:11" s="57" customFormat="1" ht="54.75" customHeight="1" x14ac:dyDescent="0.15">
      <c r="A52" s="8">
        <v>38</v>
      </c>
      <c r="B52" s="26" t="s">
        <v>105</v>
      </c>
      <c r="C52" s="26" t="s">
        <v>108</v>
      </c>
      <c r="D52" s="27" t="s">
        <v>39</v>
      </c>
      <c r="E52" s="27">
        <v>490</v>
      </c>
      <c r="F52" s="22">
        <v>4.5309600000000003</v>
      </c>
      <c r="G52" s="22">
        <f t="shared" si="15"/>
        <v>0.40778639999999999</v>
      </c>
      <c r="H52" s="22">
        <f t="shared" si="16"/>
        <v>4.9387464000000003</v>
      </c>
      <c r="I52" s="22">
        <f t="shared" si="17"/>
        <v>2220.1704</v>
      </c>
      <c r="J52" s="22">
        <f t="shared" si="18"/>
        <v>2419.9857360000001</v>
      </c>
      <c r="K52" s="31"/>
    </row>
    <row r="53" spans="1:11" s="57" customFormat="1" ht="71.25" customHeight="1" x14ac:dyDescent="0.15">
      <c r="A53" s="8">
        <v>39</v>
      </c>
      <c r="B53" s="26" t="s">
        <v>109</v>
      </c>
      <c r="C53" s="26" t="s">
        <v>110</v>
      </c>
      <c r="D53" s="27" t="s">
        <v>39</v>
      </c>
      <c r="E53" s="27">
        <v>6.73</v>
      </c>
      <c r="F53" s="22">
        <v>41.531103000000002</v>
      </c>
      <c r="G53" s="22">
        <f t="shared" si="15"/>
        <v>3.73779927</v>
      </c>
      <c r="H53" s="22">
        <f t="shared" si="16"/>
        <v>45.268902269999998</v>
      </c>
      <c r="I53" s="22">
        <f t="shared" si="17"/>
        <v>279.50432319000004</v>
      </c>
      <c r="J53" s="22">
        <f t="shared" si="18"/>
        <v>304.65971227710003</v>
      </c>
      <c r="K53" s="31"/>
    </row>
    <row r="54" spans="1:11" s="57" customFormat="1" ht="49.5" customHeight="1" x14ac:dyDescent="0.15">
      <c r="A54" s="8">
        <v>40</v>
      </c>
      <c r="B54" s="26" t="s">
        <v>111</v>
      </c>
      <c r="C54" s="26" t="s">
        <v>112</v>
      </c>
      <c r="D54" s="27" t="s">
        <v>34</v>
      </c>
      <c r="E54" s="27">
        <v>2</v>
      </c>
      <c r="F54" s="22">
        <v>86.322879</v>
      </c>
      <c r="G54" s="22">
        <f t="shared" si="15"/>
        <v>7.7690591099999997</v>
      </c>
      <c r="H54" s="22">
        <f t="shared" si="16"/>
        <v>94.091938110000001</v>
      </c>
      <c r="I54" s="22">
        <f t="shared" si="17"/>
        <v>172.645758</v>
      </c>
      <c r="J54" s="22">
        <f t="shared" si="18"/>
        <v>188.18387622</v>
      </c>
      <c r="K54" s="31"/>
    </row>
    <row r="55" spans="1:11" s="57" customFormat="1" ht="49.5" customHeight="1" thickBot="1" x14ac:dyDescent="0.2">
      <c r="A55" s="8">
        <v>41</v>
      </c>
      <c r="B55" s="58" t="s">
        <v>113</v>
      </c>
      <c r="C55" s="58" t="s">
        <v>114</v>
      </c>
      <c r="D55" s="59" t="s">
        <v>39</v>
      </c>
      <c r="E55" s="59">
        <v>939</v>
      </c>
      <c r="F55" s="22">
        <v>2.225025</v>
      </c>
      <c r="G55" s="22">
        <f t="shared" si="15"/>
        <v>0.20025224999999999</v>
      </c>
      <c r="H55" s="22">
        <f t="shared" si="16"/>
        <v>2.4252772500000002</v>
      </c>
      <c r="I55" s="22">
        <f t="shared" si="17"/>
        <v>2089.2984750000001</v>
      </c>
      <c r="J55" s="22">
        <f t="shared" si="18"/>
        <v>2277.3353377500002</v>
      </c>
      <c r="K55" s="31"/>
    </row>
    <row r="56" spans="1:11" s="57" customFormat="1" ht="49.5" customHeight="1" x14ac:dyDescent="0.15">
      <c r="A56" s="8">
        <v>42</v>
      </c>
      <c r="B56" s="26" t="s">
        <v>113</v>
      </c>
      <c r="C56" s="26" t="s">
        <v>115</v>
      </c>
      <c r="D56" s="27" t="s">
        <v>39</v>
      </c>
      <c r="E56" s="27">
        <v>38</v>
      </c>
      <c r="F56" s="22">
        <v>2.6943030000000001</v>
      </c>
      <c r="G56" s="22">
        <f t="shared" si="15"/>
        <v>0.24248727</v>
      </c>
      <c r="H56" s="22">
        <f t="shared" si="16"/>
        <v>2.9367902699999999</v>
      </c>
      <c r="I56" s="22">
        <f t="shared" si="17"/>
        <v>102.38351400000001</v>
      </c>
      <c r="J56" s="22">
        <f t="shared" si="18"/>
        <v>111.59803026</v>
      </c>
      <c r="K56" s="31"/>
    </row>
    <row r="57" spans="1:11" s="57" customFormat="1" ht="49.5" customHeight="1" x14ac:dyDescent="0.15">
      <c r="A57" s="8">
        <v>43</v>
      </c>
      <c r="B57" s="26" t="s">
        <v>113</v>
      </c>
      <c r="C57" s="26" t="s">
        <v>116</v>
      </c>
      <c r="D57" s="27" t="s">
        <v>39</v>
      </c>
      <c r="E57" s="27">
        <v>566.13</v>
      </c>
      <c r="F57" s="22">
        <v>3.7218599999999999</v>
      </c>
      <c r="G57" s="22">
        <f t="shared" si="15"/>
        <v>0.33496739999999997</v>
      </c>
      <c r="H57" s="22">
        <f t="shared" si="16"/>
        <v>4.0568273999999995</v>
      </c>
      <c r="I57" s="22">
        <f t="shared" si="17"/>
        <v>2107.0566018</v>
      </c>
      <c r="J57" s="22">
        <f t="shared" si="18"/>
        <v>2296.6916959619998</v>
      </c>
      <c r="K57" s="31"/>
    </row>
    <row r="58" spans="1:11" s="57" customFormat="1" ht="49.5" customHeight="1" x14ac:dyDescent="0.15">
      <c r="A58" s="8">
        <v>44</v>
      </c>
      <c r="B58" s="26" t="s">
        <v>117</v>
      </c>
      <c r="C58" s="26" t="s">
        <v>118</v>
      </c>
      <c r="D58" s="27" t="s">
        <v>88</v>
      </c>
      <c r="E58" s="27">
        <v>6</v>
      </c>
      <c r="F58" s="22">
        <v>105.967827</v>
      </c>
      <c r="G58" s="22">
        <f t="shared" si="15"/>
        <v>9.5371044299999994</v>
      </c>
      <c r="H58" s="22">
        <f t="shared" si="16"/>
        <v>115.50493143</v>
      </c>
      <c r="I58" s="22">
        <f t="shared" si="17"/>
        <v>635.806962</v>
      </c>
      <c r="J58" s="22">
        <f t="shared" si="18"/>
        <v>693.02958858</v>
      </c>
      <c r="K58" s="31"/>
    </row>
    <row r="59" spans="1:11" s="57" customFormat="1" ht="49.5" customHeight="1" x14ac:dyDescent="0.15">
      <c r="A59" s="8">
        <v>45</v>
      </c>
      <c r="B59" s="26" t="s">
        <v>119</v>
      </c>
      <c r="C59" s="26" t="s">
        <v>120</v>
      </c>
      <c r="D59" s="27" t="s">
        <v>88</v>
      </c>
      <c r="E59" s="27">
        <v>10</v>
      </c>
      <c r="F59" s="22">
        <v>85.271049000000005</v>
      </c>
      <c r="G59" s="22">
        <f t="shared" si="15"/>
        <v>7.6743944100000006</v>
      </c>
      <c r="H59" s="22">
        <f t="shared" si="16"/>
        <v>92.94544341000001</v>
      </c>
      <c r="I59" s="22">
        <f t="shared" si="17"/>
        <v>852.71049000000005</v>
      </c>
      <c r="J59" s="22">
        <f t="shared" si="18"/>
        <v>929.45443410000007</v>
      </c>
      <c r="K59" s="31"/>
    </row>
    <row r="60" spans="1:11" s="57" customFormat="1" ht="49.5" customHeight="1" x14ac:dyDescent="0.15">
      <c r="A60" s="8">
        <v>46</v>
      </c>
      <c r="B60" s="26" t="s">
        <v>119</v>
      </c>
      <c r="C60" s="26" t="s">
        <v>121</v>
      </c>
      <c r="D60" s="27" t="s">
        <v>88</v>
      </c>
      <c r="E60" s="27">
        <v>12</v>
      </c>
      <c r="F60" s="22">
        <v>80.529723000000004</v>
      </c>
      <c r="G60" s="22">
        <f t="shared" si="15"/>
        <v>7.2476750699999997</v>
      </c>
      <c r="H60" s="22">
        <f t="shared" si="16"/>
        <v>87.777398070000004</v>
      </c>
      <c r="I60" s="22">
        <f t="shared" si="17"/>
        <v>966.35667600000011</v>
      </c>
      <c r="J60" s="22">
        <f t="shared" si="18"/>
        <v>1053.32877684</v>
      </c>
      <c r="K60" s="31"/>
    </row>
    <row r="61" spans="1:11" s="57" customFormat="1" ht="49.5" customHeight="1" x14ac:dyDescent="0.15">
      <c r="A61" s="8">
        <v>47</v>
      </c>
      <c r="B61" s="26" t="s">
        <v>122</v>
      </c>
      <c r="C61" s="26" t="s">
        <v>123</v>
      </c>
      <c r="D61" s="27" t="s">
        <v>88</v>
      </c>
      <c r="E61" s="27">
        <v>4</v>
      </c>
      <c r="F61" s="22">
        <v>2345.5080809999999</v>
      </c>
      <c r="G61" s="22">
        <f t="shared" si="15"/>
        <v>211.09572728999999</v>
      </c>
      <c r="H61" s="22">
        <f t="shared" si="16"/>
        <v>2556.60380829</v>
      </c>
      <c r="I61" s="22">
        <f t="shared" si="17"/>
        <v>9382.0323239999998</v>
      </c>
      <c r="J61" s="22">
        <f t="shared" si="18"/>
        <v>10226.41523316</v>
      </c>
      <c r="K61" s="31"/>
    </row>
    <row r="62" spans="1:11" s="57" customFormat="1" ht="49.5" customHeight="1" x14ac:dyDescent="0.15">
      <c r="A62" s="8">
        <v>48</v>
      </c>
      <c r="B62" s="26" t="s">
        <v>124</v>
      </c>
      <c r="C62" s="26" t="s">
        <v>125</v>
      </c>
      <c r="D62" s="27" t="s">
        <v>34</v>
      </c>
      <c r="E62" s="27">
        <v>2</v>
      </c>
      <c r="F62" s="22">
        <v>7.0634430000000004</v>
      </c>
      <c r="G62" s="22">
        <f t="shared" si="15"/>
        <v>0.63570987000000001</v>
      </c>
      <c r="H62" s="22">
        <f t="shared" si="16"/>
        <v>7.6991528700000007</v>
      </c>
      <c r="I62" s="22">
        <f t="shared" si="17"/>
        <v>14.126886000000001</v>
      </c>
      <c r="J62" s="22">
        <f t="shared" si="18"/>
        <v>15.398305740000001</v>
      </c>
      <c r="K62" s="31"/>
    </row>
    <row r="63" spans="1:11" s="57" customFormat="1" ht="49.5" customHeight="1" x14ac:dyDescent="0.15">
      <c r="A63" s="8">
        <v>49</v>
      </c>
      <c r="B63" s="26" t="s">
        <v>124</v>
      </c>
      <c r="C63" s="26" t="s">
        <v>126</v>
      </c>
      <c r="D63" s="27" t="s">
        <v>34</v>
      </c>
      <c r="E63" s="27">
        <v>5</v>
      </c>
      <c r="F63" s="22">
        <v>13.406787000000001</v>
      </c>
      <c r="G63" s="22">
        <f t="shared" si="15"/>
        <v>1.20661083</v>
      </c>
      <c r="H63" s="22">
        <f t="shared" si="16"/>
        <v>14.613397830000002</v>
      </c>
      <c r="I63" s="22">
        <f t="shared" si="17"/>
        <v>67.033935000000014</v>
      </c>
      <c r="J63" s="22">
        <f t="shared" si="18"/>
        <v>73.066989150000012</v>
      </c>
      <c r="K63" s="31"/>
    </row>
    <row r="64" spans="1:11" s="57" customFormat="1" ht="49.5" customHeight="1" x14ac:dyDescent="0.15">
      <c r="A64" s="8">
        <v>50</v>
      </c>
      <c r="B64" s="26" t="s">
        <v>124</v>
      </c>
      <c r="C64" s="26" t="s">
        <v>127</v>
      </c>
      <c r="D64" s="27" t="s">
        <v>34</v>
      </c>
      <c r="E64" s="27">
        <v>4</v>
      </c>
      <c r="F64" s="22">
        <v>8.3013659999999998</v>
      </c>
      <c r="G64" s="22">
        <f t="shared" si="15"/>
        <v>0.7471229399999999</v>
      </c>
      <c r="H64" s="22">
        <f t="shared" si="16"/>
        <v>9.0484889400000004</v>
      </c>
      <c r="I64" s="22">
        <f t="shared" si="17"/>
        <v>33.205463999999999</v>
      </c>
      <c r="J64" s="22">
        <f t="shared" si="18"/>
        <v>36.193955760000001</v>
      </c>
      <c r="K64" s="31"/>
    </row>
    <row r="65" spans="1:11" s="57" customFormat="1" ht="49.5" customHeight="1" x14ac:dyDescent="0.15">
      <c r="A65" s="8">
        <v>51</v>
      </c>
      <c r="B65" s="26" t="s">
        <v>128</v>
      </c>
      <c r="C65" s="26" t="s">
        <v>129</v>
      </c>
      <c r="D65" s="27" t="s">
        <v>34</v>
      </c>
      <c r="E65" s="27">
        <v>14</v>
      </c>
      <c r="F65" s="22">
        <v>9.2156490000000009</v>
      </c>
      <c r="G65" s="22">
        <f t="shared" si="15"/>
        <v>0.8294084100000001</v>
      </c>
      <c r="H65" s="22">
        <f t="shared" si="16"/>
        <v>10.045057410000002</v>
      </c>
      <c r="I65" s="22">
        <f t="shared" si="17"/>
        <v>129.01908600000002</v>
      </c>
      <c r="J65" s="22">
        <f t="shared" si="18"/>
        <v>140.63080374000003</v>
      </c>
      <c r="K65" s="31"/>
    </row>
    <row r="66" spans="1:11" s="57" customFormat="1" ht="49.5" customHeight="1" x14ac:dyDescent="0.15">
      <c r="A66" s="8">
        <v>52</v>
      </c>
      <c r="B66" s="26" t="s">
        <v>128</v>
      </c>
      <c r="C66" s="26" t="s">
        <v>130</v>
      </c>
      <c r="D66" s="27" t="s">
        <v>34</v>
      </c>
      <c r="E66" s="27">
        <v>4</v>
      </c>
      <c r="F66" s="22">
        <v>8.2770930000000007</v>
      </c>
      <c r="G66" s="22">
        <f t="shared" si="15"/>
        <v>0.74493837000000007</v>
      </c>
      <c r="H66" s="22">
        <f t="shared" si="16"/>
        <v>9.0220313700000005</v>
      </c>
      <c r="I66" s="22">
        <f t="shared" si="17"/>
        <v>33.108372000000003</v>
      </c>
      <c r="J66" s="22">
        <f t="shared" si="18"/>
        <v>36.088125480000002</v>
      </c>
      <c r="K66" s="31"/>
    </row>
    <row r="67" spans="1:11" s="57" customFormat="1" ht="49.5" customHeight="1" x14ac:dyDescent="0.15">
      <c r="A67" s="8">
        <v>53</v>
      </c>
      <c r="B67" s="26" t="s">
        <v>128</v>
      </c>
      <c r="C67" s="26" t="s">
        <v>131</v>
      </c>
      <c r="D67" s="27" t="s">
        <v>34</v>
      </c>
      <c r="E67" s="27">
        <v>16</v>
      </c>
      <c r="F67" s="22">
        <v>10.995668999999999</v>
      </c>
      <c r="G67" s="22">
        <f t="shared" si="15"/>
        <v>0.98961020999999993</v>
      </c>
      <c r="H67" s="22">
        <f t="shared" si="16"/>
        <v>11.98527921</v>
      </c>
      <c r="I67" s="22">
        <f t="shared" si="17"/>
        <v>175.93070399999999</v>
      </c>
      <c r="J67" s="22">
        <f t="shared" si="18"/>
        <v>191.76446736</v>
      </c>
      <c r="K67" s="31"/>
    </row>
    <row r="68" spans="1:11" s="57" customFormat="1" ht="49.5" customHeight="1" x14ac:dyDescent="0.15">
      <c r="A68" s="8">
        <v>54</v>
      </c>
      <c r="B68" s="26" t="s">
        <v>132</v>
      </c>
      <c r="C68" s="26" t="s">
        <v>133</v>
      </c>
      <c r="D68" s="27" t="s">
        <v>98</v>
      </c>
      <c r="E68" s="27">
        <v>4</v>
      </c>
      <c r="F68" s="22">
        <v>85.457142000000019</v>
      </c>
      <c r="G68" s="22">
        <f t="shared" si="15"/>
        <v>7.6911427800000016</v>
      </c>
      <c r="H68" s="22">
        <f t="shared" si="16"/>
        <v>93.148284780000026</v>
      </c>
      <c r="I68" s="22">
        <f t="shared" si="17"/>
        <v>341.82856800000008</v>
      </c>
      <c r="J68" s="22">
        <f t="shared" si="18"/>
        <v>372.5931391200001</v>
      </c>
      <c r="K68" s="31"/>
    </row>
    <row r="69" spans="1:11" s="57" customFormat="1" ht="49.5" customHeight="1" x14ac:dyDescent="0.15">
      <c r="A69" s="8">
        <v>55</v>
      </c>
      <c r="B69" s="26" t="s">
        <v>134</v>
      </c>
      <c r="C69" s="26" t="s">
        <v>135</v>
      </c>
      <c r="D69" s="27" t="s">
        <v>34</v>
      </c>
      <c r="E69" s="27">
        <v>224</v>
      </c>
      <c r="F69" s="22">
        <v>4.1587740000000002</v>
      </c>
      <c r="G69" s="22">
        <f t="shared" si="15"/>
        <v>0.37428966000000002</v>
      </c>
      <c r="H69" s="22">
        <f t="shared" si="16"/>
        <v>4.5330636599999998</v>
      </c>
      <c r="I69" s="22">
        <f t="shared" si="17"/>
        <v>931.56537600000001</v>
      </c>
      <c r="J69" s="22">
        <f t="shared" si="18"/>
        <v>1015.40625984</v>
      </c>
      <c r="K69" s="31"/>
    </row>
    <row r="70" spans="1:11" s="57" customFormat="1" ht="49.5" customHeight="1" x14ac:dyDescent="0.15">
      <c r="A70" s="8">
        <v>56</v>
      </c>
      <c r="B70" s="26" t="s">
        <v>136</v>
      </c>
      <c r="C70" s="26" t="s">
        <v>137</v>
      </c>
      <c r="D70" s="27" t="s">
        <v>138</v>
      </c>
      <c r="E70" s="27">
        <v>1</v>
      </c>
      <c r="F70" s="22">
        <v>210.15563400000002</v>
      </c>
      <c r="G70" s="22">
        <f t="shared" si="15"/>
        <v>18.914007059999999</v>
      </c>
      <c r="H70" s="22">
        <f t="shared" si="16"/>
        <v>229.06964106000001</v>
      </c>
      <c r="I70" s="22">
        <f t="shared" si="17"/>
        <v>210.15563400000002</v>
      </c>
      <c r="J70" s="22">
        <f t="shared" si="18"/>
        <v>229.06964106000001</v>
      </c>
      <c r="K70" s="31"/>
    </row>
    <row r="71" spans="1:11" s="57" customFormat="1" ht="90.75" customHeight="1" thickBot="1" x14ac:dyDescent="0.2">
      <c r="A71" s="8">
        <v>57</v>
      </c>
      <c r="B71" s="58" t="s">
        <v>139</v>
      </c>
      <c r="C71" s="58" t="s">
        <v>140</v>
      </c>
      <c r="D71" s="59" t="s">
        <v>39</v>
      </c>
      <c r="E71" s="59">
        <v>82</v>
      </c>
      <c r="F71" s="22">
        <v>19.442673000000003</v>
      </c>
      <c r="G71" s="22">
        <f t="shared" si="15"/>
        <v>1.7498405700000002</v>
      </c>
      <c r="H71" s="22">
        <f t="shared" si="16"/>
        <v>21.192513570000003</v>
      </c>
      <c r="I71" s="22">
        <f t="shared" si="17"/>
        <v>1594.2991860000002</v>
      </c>
      <c r="J71" s="22">
        <f t="shared" si="18"/>
        <v>1737.7861127400001</v>
      </c>
      <c r="K71" s="31"/>
    </row>
    <row r="72" spans="1:11" s="57" customFormat="1" ht="36" customHeight="1" x14ac:dyDescent="0.15">
      <c r="A72" s="8">
        <v>58</v>
      </c>
      <c r="B72" s="26" t="s">
        <v>141</v>
      </c>
      <c r="C72" s="26" t="s">
        <v>142</v>
      </c>
      <c r="D72" s="27" t="s">
        <v>39</v>
      </c>
      <c r="E72" s="27">
        <v>18</v>
      </c>
      <c r="F72" s="22">
        <v>7.8725430000000003</v>
      </c>
      <c r="G72" s="22">
        <f t="shared" si="15"/>
        <v>0.70852886999999998</v>
      </c>
      <c r="H72" s="22">
        <f t="shared" si="16"/>
        <v>8.5810718700000006</v>
      </c>
      <c r="I72" s="22">
        <f t="shared" si="17"/>
        <v>141.70577400000002</v>
      </c>
      <c r="J72" s="22">
        <f t="shared" si="18"/>
        <v>154.45929366000001</v>
      </c>
      <c r="K72" s="31"/>
    </row>
    <row r="73" spans="1:11" s="57" customFormat="1" ht="36" customHeight="1" x14ac:dyDescent="0.15">
      <c r="A73" s="8">
        <v>59</v>
      </c>
      <c r="B73" s="26" t="s">
        <v>143</v>
      </c>
      <c r="C73" s="26" t="s">
        <v>144</v>
      </c>
      <c r="D73" s="27" t="s">
        <v>88</v>
      </c>
      <c r="E73" s="27">
        <v>4</v>
      </c>
      <c r="F73" s="22">
        <v>54.824616000000006</v>
      </c>
      <c r="G73" s="22">
        <f t="shared" si="15"/>
        <v>4.93421544</v>
      </c>
      <c r="H73" s="22">
        <f t="shared" si="16"/>
        <v>59.758831440000009</v>
      </c>
      <c r="I73" s="22">
        <f t="shared" si="17"/>
        <v>219.29846400000002</v>
      </c>
      <c r="J73" s="22">
        <f t="shared" si="18"/>
        <v>239.03532576000003</v>
      </c>
      <c r="K73" s="31"/>
    </row>
    <row r="74" spans="1:11" s="57" customFormat="1" ht="36" customHeight="1" x14ac:dyDescent="0.15">
      <c r="A74" s="8">
        <v>60</v>
      </c>
      <c r="B74" s="26" t="s">
        <v>145</v>
      </c>
      <c r="C74" s="26" t="s">
        <v>146</v>
      </c>
      <c r="D74" s="27" t="s">
        <v>147</v>
      </c>
      <c r="E74" s="27">
        <v>2</v>
      </c>
      <c r="F74" s="22">
        <v>18.674028</v>
      </c>
      <c r="G74" s="22">
        <f t="shared" ref="G74:G101" si="19">F74*$G$4</f>
        <v>1.6806625199999998</v>
      </c>
      <c r="H74" s="22">
        <f t="shared" ref="H74:H101" si="20">F74+G74</f>
        <v>20.354690519999998</v>
      </c>
      <c r="I74" s="22">
        <f t="shared" ref="I74:I101" si="21">E74*F74</f>
        <v>37.348056</v>
      </c>
      <c r="J74" s="22">
        <f t="shared" ref="J74:J101" si="22">E74*H74</f>
        <v>40.709381039999997</v>
      </c>
      <c r="K74" s="31"/>
    </row>
    <row r="75" spans="1:11" s="57" customFormat="1" ht="36" customHeight="1" x14ac:dyDescent="0.15">
      <c r="A75" s="8">
        <v>61</v>
      </c>
      <c r="B75" s="26" t="s">
        <v>145</v>
      </c>
      <c r="C75" s="26" t="s">
        <v>148</v>
      </c>
      <c r="D75" s="27" t="s">
        <v>147</v>
      </c>
      <c r="E75" s="27">
        <v>1</v>
      </c>
      <c r="F75" s="22">
        <v>71.216982000000002</v>
      </c>
      <c r="G75" s="22">
        <f t="shared" si="19"/>
        <v>6.4095283800000002</v>
      </c>
      <c r="H75" s="22">
        <f t="shared" si="20"/>
        <v>77.626510379999999</v>
      </c>
      <c r="I75" s="22">
        <f t="shared" si="21"/>
        <v>71.216982000000002</v>
      </c>
      <c r="J75" s="22">
        <f t="shared" si="22"/>
        <v>77.626510379999999</v>
      </c>
      <c r="K75" s="31"/>
    </row>
    <row r="76" spans="1:11" s="57" customFormat="1" ht="36" customHeight="1" x14ac:dyDescent="0.15">
      <c r="A76" s="8">
        <v>62</v>
      </c>
      <c r="B76" s="26" t="s">
        <v>149</v>
      </c>
      <c r="C76" s="26" t="s">
        <v>150</v>
      </c>
      <c r="D76" s="27" t="s">
        <v>151</v>
      </c>
      <c r="E76" s="27">
        <v>1</v>
      </c>
      <c r="F76" s="22">
        <v>506.36714400000005</v>
      </c>
      <c r="G76" s="22">
        <f t="shared" si="19"/>
        <v>45.573042960000002</v>
      </c>
      <c r="H76" s="22">
        <f t="shared" si="20"/>
        <v>551.94018696000001</v>
      </c>
      <c r="I76" s="22">
        <f t="shared" si="21"/>
        <v>506.36714400000005</v>
      </c>
      <c r="J76" s="22">
        <f t="shared" si="22"/>
        <v>551.94018696000001</v>
      </c>
      <c r="K76" s="31"/>
    </row>
    <row r="77" spans="1:11" ht="20.25" customHeight="1" x14ac:dyDescent="0.15">
      <c r="A77" s="95" t="s">
        <v>152</v>
      </c>
      <c r="B77" s="96"/>
      <c r="C77" s="97"/>
      <c r="D77" s="27"/>
      <c r="E77" s="22"/>
      <c r="F77" s="22"/>
      <c r="G77" s="22"/>
      <c r="H77" s="22"/>
      <c r="I77" s="22"/>
      <c r="J77" s="22"/>
      <c r="K77" s="31"/>
    </row>
    <row r="78" spans="1:11" ht="39" customHeight="1" x14ac:dyDescent="0.15">
      <c r="A78" s="8">
        <v>63</v>
      </c>
      <c r="B78" s="26" t="s">
        <v>153</v>
      </c>
      <c r="C78" s="26" t="s">
        <v>154</v>
      </c>
      <c r="D78" s="27" t="s">
        <v>98</v>
      </c>
      <c r="E78" s="27">
        <v>1</v>
      </c>
      <c r="F78" s="22">
        <v>601.986582</v>
      </c>
      <c r="G78" s="22">
        <f t="shared" ref="G78:G91" si="23">F78*$G$4</f>
        <v>54.178792379999997</v>
      </c>
      <c r="H78" s="22">
        <f t="shared" ref="H78:H91" si="24">F78+G78</f>
        <v>656.16537438</v>
      </c>
      <c r="I78" s="22">
        <f t="shared" ref="I78:I91" si="25">E78*F78</f>
        <v>601.986582</v>
      </c>
      <c r="J78" s="22">
        <f t="shared" ref="J78:J91" si="26">E78*H78</f>
        <v>656.16537438</v>
      </c>
      <c r="K78" s="31"/>
    </row>
    <row r="79" spans="1:11" ht="39" customHeight="1" x14ac:dyDescent="0.15">
      <c r="A79" s="8">
        <v>64</v>
      </c>
      <c r="B79" s="26" t="s">
        <v>155</v>
      </c>
      <c r="C79" s="26" t="s">
        <v>156</v>
      </c>
      <c r="D79" s="27" t="s">
        <v>157</v>
      </c>
      <c r="E79" s="27">
        <v>1</v>
      </c>
      <c r="F79" s="22">
        <v>335.85741000000002</v>
      </c>
      <c r="G79" s="22">
        <f t="shared" si="23"/>
        <v>30.2271669</v>
      </c>
      <c r="H79" s="22">
        <f t="shared" si="24"/>
        <v>366.0845769</v>
      </c>
      <c r="I79" s="22">
        <f t="shared" si="25"/>
        <v>335.85741000000002</v>
      </c>
      <c r="J79" s="22">
        <f t="shared" si="26"/>
        <v>366.0845769</v>
      </c>
      <c r="K79" s="31"/>
    </row>
    <row r="80" spans="1:11" ht="36" customHeight="1" x14ac:dyDescent="0.15">
      <c r="A80" s="8">
        <v>65</v>
      </c>
      <c r="B80" s="26" t="s">
        <v>158</v>
      </c>
      <c r="C80" s="26" t="s">
        <v>159</v>
      </c>
      <c r="D80" s="27" t="s">
        <v>98</v>
      </c>
      <c r="E80" s="27">
        <v>1</v>
      </c>
      <c r="F80" s="22">
        <v>871.19033400000001</v>
      </c>
      <c r="G80" s="22">
        <f t="shared" si="23"/>
        <v>78.40713006</v>
      </c>
      <c r="H80" s="22">
        <f t="shared" si="24"/>
        <v>949.59746405999999</v>
      </c>
      <c r="I80" s="22">
        <f t="shared" si="25"/>
        <v>871.19033400000001</v>
      </c>
      <c r="J80" s="22">
        <f t="shared" si="26"/>
        <v>949.59746405999999</v>
      </c>
      <c r="K80" s="31"/>
    </row>
    <row r="81" spans="1:11" ht="36" customHeight="1" x14ac:dyDescent="0.15">
      <c r="A81" s="8">
        <v>67</v>
      </c>
      <c r="B81" s="26" t="s">
        <v>105</v>
      </c>
      <c r="C81" s="26" t="s">
        <v>108</v>
      </c>
      <c r="D81" s="27" t="s">
        <v>39</v>
      </c>
      <c r="E81" s="27">
        <v>95</v>
      </c>
      <c r="F81" s="22">
        <v>4.9274190000000004</v>
      </c>
      <c r="G81" s="22">
        <f t="shared" si="23"/>
        <v>0.44346771000000001</v>
      </c>
      <c r="H81" s="22">
        <f t="shared" si="24"/>
        <v>5.3708867100000006</v>
      </c>
      <c r="I81" s="22">
        <f t="shared" si="25"/>
        <v>468.10480500000006</v>
      </c>
      <c r="J81" s="22">
        <f t="shared" si="26"/>
        <v>510.23423745000008</v>
      </c>
      <c r="K81" s="31"/>
    </row>
    <row r="82" spans="1:11" ht="36" customHeight="1" x14ac:dyDescent="0.15">
      <c r="A82" s="8">
        <v>68</v>
      </c>
      <c r="B82" s="26" t="s">
        <v>105</v>
      </c>
      <c r="C82" s="26" t="s">
        <v>160</v>
      </c>
      <c r="D82" s="27" t="s">
        <v>39</v>
      </c>
      <c r="E82" s="27">
        <v>24.51</v>
      </c>
      <c r="F82" s="22">
        <v>5.7284280000000001</v>
      </c>
      <c r="G82" s="22">
        <f t="shared" si="23"/>
        <v>0.51555852000000002</v>
      </c>
      <c r="H82" s="22">
        <f t="shared" si="24"/>
        <v>6.24398652</v>
      </c>
      <c r="I82" s="22">
        <f t="shared" si="25"/>
        <v>140.40377028</v>
      </c>
      <c r="J82" s="22">
        <f t="shared" si="26"/>
        <v>153.0401096052</v>
      </c>
      <c r="K82" s="31"/>
    </row>
    <row r="83" spans="1:11" ht="36" customHeight="1" x14ac:dyDescent="0.15">
      <c r="A83" s="8">
        <v>69</v>
      </c>
      <c r="B83" s="26" t="s">
        <v>161</v>
      </c>
      <c r="C83" s="26" t="s">
        <v>162</v>
      </c>
      <c r="D83" s="27" t="s">
        <v>39</v>
      </c>
      <c r="E83" s="27">
        <v>882</v>
      </c>
      <c r="F83" s="22">
        <v>5.801247</v>
      </c>
      <c r="G83" s="22">
        <f t="shared" si="23"/>
        <v>0.52211222999999995</v>
      </c>
      <c r="H83" s="22">
        <f t="shared" si="24"/>
        <v>6.3233592300000003</v>
      </c>
      <c r="I83" s="22">
        <f t="shared" si="25"/>
        <v>5116.6998540000004</v>
      </c>
      <c r="J83" s="22">
        <f t="shared" si="26"/>
        <v>5577.2028408599999</v>
      </c>
      <c r="K83" s="31"/>
    </row>
    <row r="84" spans="1:11" ht="36" customHeight="1" x14ac:dyDescent="0.15">
      <c r="A84" s="8">
        <v>70</v>
      </c>
      <c r="B84" s="26" t="s">
        <v>163</v>
      </c>
      <c r="C84" s="26" t="s">
        <v>164</v>
      </c>
      <c r="D84" s="27" t="s">
        <v>34</v>
      </c>
      <c r="E84" s="27">
        <v>1</v>
      </c>
      <c r="F84" s="22">
        <v>37.23478200000001</v>
      </c>
      <c r="G84" s="22">
        <f t="shared" si="23"/>
        <v>3.3511303800000007</v>
      </c>
      <c r="H84" s="22">
        <f t="shared" si="24"/>
        <v>40.585912380000011</v>
      </c>
      <c r="I84" s="22">
        <f t="shared" si="25"/>
        <v>37.23478200000001</v>
      </c>
      <c r="J84" s="22">
        <f t="shared" si="26"/>
        <v>40.585912380000011</v>
      </c>
      <c r="K84" s="31"/>
    </row>
    <row r="85" spans="1:11" ht="41.25" customHeight="1" x14ac:dyDescent="0.15">
      <c r="A85" s="8">
        <v>71</v>
      </c>
      <c r="B85" s="26" t="s">
        <v>163</v>
      </c>
      <c r="C85" s="26" t="s">
        <v>165</v>
      </c>
      <c r="D85" s="27" t="s">
        <v>34</v>
      </c>
      <c r="E85" s="27">
        <v>2</v>
      </c>
      <c r="F85" s="22">
        <v>32.436819000000007</v>
      </c>
      <c r="G85" s="22">
        <f t="shared" si="23"/>
        <v>2.9193137100000004</v>
      </c>
      <c r="H85" s="22">
        <f t="shared" si="24"/>
        <v>35.356132710000004</v>
      </c>
      <c r="I85" s="22">
        <f t="shared" si="25"/>
        <v>64.873638000000014</v>
      </c>
      <c r="J85" s="22">
        <f t="shared" si="26"/>
        <v>70.712265420000008</v>
      </c>
      <c r="K85" s="31"/>
    </row>
    <row r="86" spans="1:11" ht="19.5" customHeight="1" x14ac:dyDescent="0.15">
      <c r="A86" s="95" t="s">
        <v>166</v>
      </c>
      <c r="B86" s="96"/>
      <c r="C86" s="97"/>
      <c r="D86" s="27"/>
      <c r="E86" s="22"/>
      <c r="F86" s="22"/>
      <c r="G86" s="22"/>
      <c r="H86" s="22"/>
      <c r="I86" s="22"/>
      <c r="J86" s="22"/>
      <c r="K86" s="31"/>
    </row>
    <row r="87" spans="1:11" ht="88.5" customHeight="1" x14ac:dyDescent="0.15">
      <c r="A87" s="8">
        <v>72</v>
      </c>
      <c r="B87" s="26" t="s">
        <v>167</v>
      </c>
      <c r="C87" s="26" t="s">
        <v>168</v>
      </c>
      <c r="D87" s="27" t="s">
        <v>39</v>
      </c>
      <c r="E87" s="27">
        <v>7.8</v>
      </c>
      <c r="F87" s="22">
        <v>14.482889999999999</v>
      </c>
      <c r="G87" s="22">
        <f t="shared" si="23"/>
        <v>1.3034600999999999</v>
      </c>
      <c r="H87" s="22">
        <f t="shared" si="24"/>
        <v>15.7863501</v>
      </c>
      <c r="I87" s="22">
        <f t="shared" si="25"/>
        <v>112.96654199999999</v>
      </c>
      <c r="J87" s="22">
        <f t="shared" si="26"/>
        <v>123.13353078</v>
      </c>
      <c r="K87" s="31"/>
    </row>
    <row r="88" spans="1:11" ht="88.5" customHeight="1" x14ac:dyDescent="0.15">
      <c r="A88" s="8">
        <v>73</v>
      </c>
      <c r="B88" s="26" t="s">
        <v>167</v>
      </c>
      <c r="C88" s="26" t="s">
        <v>169</v>
      </c>
      <c r="D88" s="27" t="s">
        <v>39</v>
      </c>
      <c r="E88" s="27">
        <v>22.6</v>
      </c>
      <c r="F88" s="22">
        <v>13.180239</v>
      </c>
      <c r="G88" s="22">
        <f t="shared" si="23"/>
        <v>1.18622151</v>
      </c>
      <c r="H88" s="22">
        <f t="shared" si="24"/>
        <v>14.36646051</v>
      </c>
      <c r="I88" s="22">
        <f t="shared" si="25"/>
        <v>297.87340140000003</v>
      </c>
      <c r="J88" s="22">
        <f t="shared" si="26"/>
        <v>324.68200752600001</v>
      </c>
      <c r="K88" s="31"/>
    </row>
    <row r="89" spans="1:11" ht="88.5" customHeight="1" x14ac:dyDescent="0.15">
      <c r="A89" s="8">
        <v>74</v>
      </c>
      <c r="B89" s="26" t="s">
        <v>167</v>
      </c>
      <c r="C89" s="26" t="s">
        <v>170</v>
      </c>
      <c r="D89" s="27" t="s">
        <v>39</v>
      </c>
      <c r="E89" s="27">
        <v>1.1399999999999999</v>
      </c>
      <c r="F89" s="22">
        <v>15.914997000000001</v>
      </c>
      <c r="G89" s="22">
        <f t="shared" si="23"/>
        <v>1.4323497300000001</v>
      </c>
      <c r="H89" s="22">
        <f t="shared" si="24"/>
        <v>17.347346730000002</v>
      </c>
      <c r="I89" s="22">
        <f t="shared" si="25"/>
        <v>18.143096580000002</v>
      </c>
      <c r="J89" s="22">
        <f t="shared" si="26"/>
        <v>19.7759752722</v>
      </c>
      <c r="K89" s="31"/>
    </row>
    <row r="90" spans="1:11" ht="88.5" customHeight="1" x14ac:dyDescent="0.15">
      <c r="A90" s="8">
        <v>75</v>
      </c>
      <c r="B90" s="26" t="s">
        <v>167</v>
      </c>
      <c r="C90" s="26" t="s">
        <v>171</v>
      </c>
      <c r="D90" s="27" t="s">
        <v>39</v>
      </c>
      <c r="E90" s="27">
        <v>3.18</v>
      </c>
      <c r="F90" s="22">
        <v>20.195136000000002</v>
      </c>
      <c r="G90" s="22">
        <f t="shared" si="23"/>
        <v>1.81756224</v>
      </c>
      <c r="H90" s="22">
        <f t="shared" si="24"/>
        <v>22.012698240000002</v>
      </c>
      <c r="I90" s="22">
        <f t="shared" si="25"/>
        <v>64.220532480000003</v>
      </c>
      <c r="J90" s="22">
        <f t="shared" si="26"/>
        <v>70.000380403200012</v>
      </c>
      <c r="K90" s="31"/>
    </row>
    <row r="91" spans="1:11" ht="88.5" customHeight="1" x14ac:dyDescent="0.15">
      <c r="A91" s="8">
        <v>76</v>
      </c>
      <c r="B91" s="26" t="s">
        <v>167</v>
      </c>
      <c r="C91" s="26" t="s">
        <v>172</v>
      </c>
      <c r="D91" s="27" t="s">
        <v>39</v>
      </c>
      <c r="E91" s="27">
        <v>9.0299999999999994</v>
      </c>
      <c r="F91" s="22">
        <v>24.127362000000002</v>
      </c>
      <c r="G91" s="22">
        <f t="shared" si="23"/>
        <v>2.17146258</v>
      </c>
      <c r="H91" s="22">
        <f t="shared" si="24"/>
        <v>26.298824580000002</v>
      </c>
      <c r="I91" s="22">
        <f t="shared" si="25"/>
        <v>217.87007886000001</v>
      </c>
      <c r="J91" s="22">
        <f t="shared" si="26"/>
        <v>237.47838595740001</v>
      </c>
      <c r="K91" s="31"/>
    </row>
    <row r="92" spans="1:11" ht="88.5" customHeight="1" x14ac:dyDescent="0.15">
      <c r="A92" s="8">
        <v>77</v>
      </c>
      <c r="B92" s="26" t="s">
        <v>167</v>
      </c>
      <c r="C92" s="26" t="s">
        <v>173</v>
      </c>
      <c r="D92" s="27" t="s">
        <v>39</v>
      </c>
      <c r="E92" s="27">
        <v>1.6</v>
      </c>
      <c r="F92" s="22">
        <v>30.033791999999998</v>
      </c>
      <c r="G92" s="22">
        <f t="shared" si="19"/>
        <v>2.7030412799999999</v>
      </c>
      <c r="H92" s="22">
        <f t="shared" si="20"/>
        <v>32.736833279999999</v>
      </c>
      <c r="I92" s="22">
        <f t="shared" si="21"/>
        <v>48.054067199999999</v>
      </c>
      <c r="J92" s="22">
        <f t="shared" si="22"/>
        <v>52.378933248000003</v>
      </c>
      <c r="K92" s="31"/>
    </row>
    <row r="93" spans="1:11" ht="88.5" customHeight="1" x14ac:dyDescent="0.15">
      <c r="A93" s="8">
        <v>78</v>
      </c>
      <c r="B93" s="26" t="s">
        <v>167</v>
      </c>
      <c r="C93" s="26" t="s">
        <v>174</v>
      </c>
      <c r="D93" s="27" t="s">
        <v>39</v>
      </c>
      <c r="E93" s="27">
        <v>11.46</v>
      </c>
      <c r="F93" s="22">
        <v>38.496977999999999</v>
      </c>
      <c r="G93" s="22">
        <f t="shared" si="19"/>
        <v>3.4647280199999999</v>
      </c>
      <c r="H93" s="22">
        <f t="shared" si="20"/>
        <v>41.961706020000001</v>
      </c>
      <c r="I93" s="22">
        <f t="shared" si="21"/>
        <v>441.17536788000001</v>
      </c>
      <c r="J93" s="22">
        <f t="shared" si="22"/>
        <v>480.88115098920002</v>
      </c>
      <c r="K93" s="31"/>
    </row>
    <row r="94" spans="1:11" ht="88.5" customHeight="1" x14ac:dyDescent="0.15">
      <c r="A94" s="8">
        <v>79</v>
      </c>
      <c r="B94" s="26" t="s">
        <v>167</v>
      </c>
      <c r="C94" s="26" t="s">
        <v>175</v>
      </c>
      <c r="D94" s="27" t="s">
        <v>39</v>
      </c>
      <c r="E94" s="27">
        <v>6.9</v>
      </c>
      <c r="F94" s="22">
        <v>48.133359000000006</v>
      </c>
      <c r="G94" s="22">
        <f t="shared" si="19"/>
        <v>4.33200231</v>
      </c>
      <c r="H94" s="22">
        <f t="shared" si="20"/>
        <v>52.465361310000006</v>
      </c>
      <c r="I94" s="22">
        <f t="shared" si="21"/>
        <v>332.12017710000003</v>
      </c>
      <c r="J94" s="22">
        <f t="shared" si="22"/>
        <v>362.01099303900008</v>
      </c>
      <c r="K94" s="31"/>
    </row>
    <row r="95" spans="1:11" ht="88.5" customHeight="1" x14ac:dyDescent="0.15">
      <c r="A95" s="8">
        <v>80</v>
      </c>
      <c r="B95" s="26" t="s">
        <v>176</v>
      </c>
      <c r="C95" s="26" t="s">
        <v>177</v>
      </c>
      <c r="D95" s="27" t="s">
        <v>39</v>
      </c>
      <c r="E95" s="27">
        <v>6.81</v>
      </c>
      <c r="F95" s="22">
        <v>100.97568</v>
      </c>
      <c r="G95" s="22">
        <f t="shared" si="19"/>
        <v>9.0878111999999991</v>
      </c>
      <c r="H95" s="22">
        <f t="shared" si="20"/>
        <v>110.0634912</v>
      </c>
      <c r="I95" s="22">
        <f t="shared" si="21"/>
        <v>687.64438079999991</v>
      </c>
      <c r="J95" s="22">
        <f t="shared" si="22"/>
        <v>749.53237507199992</v>
      </c>
      <c r="K95" s="31"/>
    </row>
    <row r="96" spans="1:11" ht="47.25" customHeight="1" x14ac:dyDescent="0.15">
      <c r="A96" s="8">
        <v>81</v>
      </c>
      <c r="B96" s="26" t="s">
        <v>178</v>
      </c>
      <c r="C96" s="26" t="s">
        <v>179</v>
      </c>
      <c r="D96" s="27" t="s">
        <v>34</v>
      </c>
      <c r="E96" s="27">
        <v>2</v>
      </c>
      <c r="F96" s="22">
        <v>226.21626899999998</v>
      </c>
      <c r="G96" s="22">
        <f t="shared" si="19"/>
        <v>20.359464209999999</v>
      </c>
      <c r="H96" s="22">
        <f t="shared" si="20"/>
        <v>246.57573320999998</v>
      </c>
      <c r="I96" s="22">
        <f t="shared" si="21"/>
        <v>452.43253799999997</v>
      </c>
      <c r="J96" s="22">
        <f t="shared" si="22"/>
        <v>493.15146641999996</v>
      </c>
      <c r="K96" s="31"/>
    </row>
    <row r="97" spans="1:11" ht="47.25" customHeight="1" x14ac:dyDescent="0.15">
      <c r="A97" s="8">
        <v>82</v>
      </c>
      <c r="B97" s="26" t="s">
        <v>180</v>
      </c>
      <c r="C97" s="26" t="s">
        <v>181</v>
      </c>
      <c r="D97" s="27" t="s">
        <v>182</v>
      </c>
      <c r="E97" s="27">
        <v>1</v>
      </c>
      <c r="F97" s="22">
        <v>180.06520500000002</v>
      </c>
      <c r="G97" s="22">
        <f t="shared" si="19"/>
        <v>16.205868450000001</v>
      </c>
      <c r="H97" s="22">
        <f t="shared" si="20"/>
        <v>196.27107345000002</v>
      </c>
      <c r="I97" s="22">
        <f t="shared" si="21"/>
        <v>180.06520500000002</v>
      </c>
      <c r="J97" s="22">
        <f t="shared" si="22"/>
        <v>196.27107345000002</v>
      </c>
      <c r="K97" s="31"/>
    </row>
    <row r="98" spans="1:11" ht="30.75" customHeight="1" x14ac:dyDescent="0.15">
      <c r="A98" s="8">
        <v>83</v>
      </c>
      <c r="B98" s="26" t="s">
        <v>183</v>
      </c>
      <c r="C98" s="26" t="s">
        <v>184</v>
      </c>
      <c r="D98" s="27" t="s">
        <v>34</v>
      </c>
      <c r="E98" s="27">
        <v>1</v>
      </c>
      <c r="F98" s="22">
        <v>41.814287999999998</v>
      </c>
      <c r="G98" s="22">
        <f t="shared" si="19"/>
        <v>3.7632859199999995</v>
      </c>
      <c r="H98" s="22">
        <f t="shared" si="20"/>
        <v>45.577573919999999</v>
      </c>
      <c r="I98" s="22">
        <f t="shared" si="21"/>
        <v>41.814287999999998</v>
      </c>
      <c r="J98" s="22">
        <f t="shared" si="22"/>
        <v>45.577573919999999</v>
      </c>
      <c r="K98" s="31"/>
    </row>
    <row r="99" spans="1:11" ht="30.75" customHeight="1" x14ac:dyDescent="0.15">
      <c r="A99" s="8">
        <v>84</v>
      </c>
      <c r="B99" s="26" t="s">
        <v>183</v>
      </c>
      <c r="C99" s="26" t="s">
        <v>185</v>
      </c>
      <c r="D99" s="27" t="s">
        <v>34</v>
      </c>
      <c r="E99" s="27">
        <v>4</v>
      </c>
      <c r="F99" s="22">
        <v>28.933415999999998</v>
      </c>
      <c r="G99" s="22">
        <f t="shared" si="19"/>
        <v>2.6040074399999997</v>
      </c>
      <c r="H99" s="22">
        <f t="shared" si="20"/>
        <v>31.537423439999998</v>
      </c>
      <c r="I99" s="22">
        <f t="shared" si="21"/>
        <v>115.73366399999999</v>
      </c>
      <c r="J99" s="22">
        <f t="shared" si="22"/>
        <v>126.14969375999999</v>
      </c>
      <c r="K99" s="31"/>
    </row>
    <row r="100" spans="1:11" ht="66.75" customHeight="1" x14ac:dyDescent="0.15">
      <c r="A100" s="8">
        <v>85</v>
      </c>
      <c r="B100" s="26" t="s">
        <v>186</v>
      </c>
      <c r="C100" s="26" t="s">
        <v>187</v>
      </c>
      <c r="D100" s="27" t="s">
        <v>182</v>
      </c>
      <c r="E100" s="27">
        <v>4</v>
      </c>
      <c r="F100" s="22">
        <v>536.48993700000005</v>
      </c>
      <c r="G100" s="22">
        <f t="shared" si="19"/>
        <v>48.284094330000002</v>
      </c>
      <c r="H100" s="22">
        <f t="shared" si="20"/>
        <v>584.77403133000007</v>
      </c>
      <c r="I100" s="22">
        <f t="shared" si="21"/>
        <v>2145.9597480000002</v>
      </c>
      <c r="J100" s="22">
        <f t="shared" si="22"/>
        <v>2339.0961253200003</v>
      </c>
      <c r="K100" s="31"/>
    </row>
    <row r="101" spans="1:11" ht="66.75" customHeight="1" x14ac:dyDescent="0.15">
      <c r="A101" s="8">
        <v>86</v>
      </c>
      <c r="B101" s="26" t="s">
        <v>188</v>
      </c>
      <c r="C101" s="26" t="s">
        <v>189</v>
      </c>
      <c r="D101" s="27" t="s">
        <v>182</v>
      </c>
      <c r="E101" s="27">
        <v>1</v>
      </c>
      <c r="F101" s="22">
        <v>266.37999300000007</v>
      </c>
      <c r="G101" s="22">
        <f t="shared" si="19"/>
        <v>23.974199370000004</v>
      </c>
      <c r="H101" s="22">
        <f t="shared" si="20"/>
        <v>290.35419237000008</v>
      </c>
      <c r="I101" s="22">
        <f t="shared" si="21"/>
        <v>266.37999300000007</v>
      </c>
      <c r="J101" s="22">
        <f t="shared" si="22"/>
        <v>290.35419237000008</v>
      </c>
      <c r="K101" s="31"/>
    </row>
    <row r="102" spans="1:11" ht="66.75" customHeight="1" x14ac:dyDescent="0.15">
      <c r="A102" s="8">
        <v>87</v>
      </c>
      <c r="B102" s="26" t="s">
        <v>190</v>
      </c>
      <c r="C102" s="26" t="s">
        <v>191</v>
      </c>
      <c r="D102" s="27" t="s">
        <v>182</v>
      </c>
      <c r="E102" s="27">
        <v>2</v>
      </c>
      <c r="F102" s="22">
        <v>145.88882100000001</v>
      </c>
      <c r="G102" s="22">
        <f t="shared" ref="G102:G107" si="27">F102*$G$4</f>
        <v>13.12999389</v>
      </c>
      <c r="H102" s="22">
        <f t="shared" ref="H102:H107" si="28">F102+G102</f>
        <v>159.01881489000002</v>
      </c>
      <c r="I102" s="22">
        <f t="shared" ref="I102:I107" si="29">E102*F102</f>
        <v>291.77764200000001</v>
      </c>
      <c r="J102" s="22">
        <f t="shared" ref="J102:J107" si="30">E102*H102</f>
        <v>318.03762978000003</v>
      </c>
      <c r="K102" s="31"/>
    </row>
    <row r="103" spans="1:11" ht="26.25" customHeight="1" x14ac:dyDescent="0.15">
      <c r="A103" s="95" t="s">
        <v>192</v>
      </c>
      <c r="B103" s="96"/>
      <c r="C103" s="97"/>
      <c r="D103" s="27"/>
      <c r="E103" s="22"/>
      <c r="F103" s="22"/>
      <c r="G103" s="22"/>
      <c r="H103" s="22"/>
      <c r="I103" s="22"/>
      <c r="J103" s="22"/>
      <c r="K103" s="31"/>
    </row>
    <row r="104" spans="1:11" ht="66" customHeight="1" x14ac:dyDescent="0.15">
      <c r="A104" s="8">
        <v>88</v>
      </c>
      <c r="B104" s="26" t="s">
        <v>167</v>
      </c>
      <c r="C104" s="26" t="s">
        <v>193</v>
      </c>
      <c r="D104" s="27" t="s">
        <v>39</v>
      </c>
      <c r="E104" s="27">
        <v>13</v>
      </c>
      <c r="F104" s="22">
        <v>15.308172000000001</v>
      </c>
      <c r="G104" s="22">
        <f t="shared" si="27"/>
        <v>1.3777354800000001</v>
      </c>
      <c r="H104" s="22">
        <f t="shared" si="28"/>
        <v>16.685907480000001</v>
      </c>
      <c r="I104" s="22">
        <f t="shared" si="29"/>
        <v>199.006236</v>
      </c>
      <c r="J104" s="22">
        <f t="shared" si="30"/>
        <v>216.91679724000002</v>
      </c>
      <c r="K104" s="31"/>
    </row>
    <row r="105" spans="1:11" ht="66" customHeight="1" x14ac:dyDescent="0.15">
      <c r="A105" s="8">
        <v>89</v>
      </c>
      <c r="B105" s="26" t="s">
        <v>167</v>
      </c>
      <c r="C105" s="26" t="s">
        <v>194</v>
      </c>
      <c r="D105" s="27" t="s">
        <v>39</v>
      </c>
      <c r="E105" s="27">
        <v>5</v>
      </c>
      <c r="F105" s="22">
        <v>24.135452999999998</v>
      </c>
      <c r="G105" s="22">
        <f t="shared" si="27"/>
        <v>2.1721907699999998</v>
      </c>
      <c r="H105" s="22">
        <f t="shared" si="28"/>
        <v>26.307643769999999</v>
      </c>
      <c r="I105" s="22">
        <f t="shared" si="29"/>
        <v>120.67726499999999</v>
      </c>
      <c r="J105" s="22">
        <f t="shared" si="30"/>
        <v>131.53821884999999</v>
      </c>
      <c r="K105" s="31"/>
    </row>
    <row r="106" spans="1:11" ht="66" customHeight="1" x14ac:dyDescent="0.15">
      <c r="A106" s="8">
        <v>90</v>
      </c>
      <c r="B106" s="26" t="s">
        <v>167</v>
      </c>
      <c r="C106" s="26" t="s">
        <v>195</v>
      </c>
      <c r="D106" s="27" t="s">
        <v>39</v>
      </c>
      <c r="E106" s="27">
        <v>13</v>
      </c>
      <c r="F106" s="22">
        <v>34.443387000000001</v>
      </c>
      <c r="G106" s="22">
        <f t="shared" si="27"/>
        <v>3.0999048299999998</v>
      </c>
      <c r="H106" s="22">
        <f t="shared" si="28"/>
        <v>37.543291830000001</v>
      </c>
      <c r="I106" s="22">
        <f t="shared" si="29"/>
        <v>447.76403100000005</v>
      </c>
      <c r="J106" s="22">
        <f t="shared" si="30"/>
        <v>488.06279379</v>
      </c>
      <c r="K106" s="31"/>
    </row>
    <row r="107" spans="1:11" ht="43.5" customHeight="1" x14ac:dyDescent="0.15">
      <c r="A107" s="8">
        <v>91</v>
      </c>
      <c r="B107" s="26" t="s">
        <v>196</v>
      </c>
      <c r="C107" s="26" t="s">
        <v>197</v>
      </c>
      <c r="D107" s="27" t="s">
        <v>198</v>
      </c>
      <c r="E107" s="27">
        <v>6</v>
      </c>
      <c r="F107" s="22">
        <v>15.688449</v>
      </c>
      <c r="G107" s="22">
        <f t="shared" si="27"/>
        <v>1.4119604100000001</v>
      </c>
      <c r="H107" s="22">
        <f t="shared" si="28"/>
        <v>17.100409410000001</v>
      </c>
      <c r="I107" s="22">
        <f t="shared" si="29"/>
        <v>94.130694000000005</v>
      </c>
      <c r="J107" s="22">
        <f t="shared" si="30"/>
        <v>102.60245646000001</v>
      </c>
      <c r="K107" s="31"/>
    </row>
    <row r="108" spans="1:11" ht="24" customHeight="1" x14ac:dyDescent="0.15">
      <c r="A108" s="95" t="s">
        <v>199</v>
      </c>
      <c r="B108" s="96"/>
      <c r="C108" s="97"/>
      <c r="D108" s="27"/>
      <c r="E108" s="22"/>
      <c r="F108" s="22"/>
      <c r="G108" s="22"/>
      <c r="H108" s="22"/>
      <c r="I108" s="22"/>
      <c r="J108" s="22"/>
      <c r="K108" s="31"/>
    </row>
    <row r="109" spans="1:11" ht="66" customHeight="1" x14ac:dyDescent="0.15">
      <c r="A109" s="8">
        <v>92</v>
      </c>
      <c r="B109" s="26" t="s">
        <v>167</v>
      </c>
      <c r="C109" s="26" t="s">
        <v>200</v>
      </c>
      <c r="D109" s="27" t="s">
        <v>39</v>
      </c>
      <c r="E109" s="27">
        <v>13.2</v>
      </c>
      <c r="F109" s="22">
        <v>31.312170000000005</v>
      </c>
      <c r="G109" s="22">
        <f t="shared" ref="G109:G110" si="31">F109*$G$4</f>
        <v>2.8180953000000004</v>
      </c>
      <c r="H109" s="22">
        <f t="shared" ref="H109:H110" si="32">F109+G109</f>
        <v>34.130265300000005</v>
      </c>
      <c r="I109" s="22">
        <f t="shared" ref="I109:I110" si="33">E109*F109</f>
        <v>413.32064400000007</v>
      </c>
      <c r="J109" s="22">
        <f t="shared" ref="J109:J110" si="34">E109*H109</f>
        <v>450.51950196000001</v>
      </c>
      <c r="K109" s="31"/>
    </row>
    <row r="110" spans="1:11" ht="48.75" customHeight="1" x14ac:dyDescent="0.15">
      <c r="A110" s="8">
        <v>93</v>
      </c>
      <c r="B110" s="26" t="s">
        <v>196</v>
      </c>
      <c r="C110" s="26" t="s">
        <v>201</v>
      </c>
      <c r="D110" s="27" t="s">
        <v>198</v>
      </c>
      <c r="E110" s="27">
        <v>4</v>
      </c>
      <c r="F110" s="22">
        <v>34.734663000000005</v>
      </c>
      <c r="G110" s="22">
        <f t="shared" si="31"/>
        <v>3.1261196700000005</v>
      </c>
      <c r="H110" s="22">
        <f t="shared" si="32"/>
        <v>37.860782670000006</v>
      </c>
      <c r="I110" s="22">
        <f t="shared" si="33"/>
        <v>138.93865200000002</v>
      </c>
      <c r="J110" s="22">
        <f t="shared" si="34"/>
        <v>151.44313068000002</v>
      </c>
      <c r="K110" s="31"/>
    </row>
    <row r="111" spans="1:11" ht="33" customHeight="1" x14ac:dyDescent="0.15">
      <c r="A111" s="95" t="s">
        <v>202</v>
      </c>
      <c r="B111" s="96"/>
      <c r="C111" s="97"/>
      <c r="D111" s="27"/>
      <c r="E111" s="22"/>
      <c r="F111" s="22"/>
      <c r="G111" s="22"/>
      <c r="H111" s="22"/>
      <c r="I111" s="22"/>
      <c r="J111" s="22"/>
      <c r="K111" s="31"/>
    </row>
    <row r="112" spans="1:11" ht="36.75" customHeight="1" x14ac:dyDescent="0.15">
      <c r="A112" s="8">
        <v>94</v>
      </c>
      <c r="B112" s="26" t="s">
        <v>203</v>
      </c>
      <c r="C112" s="26" t="s">
        <v>204</v>
      </c>
      <c r="D112" s="27" t="s">
        <v>205</v>
      </c>
      <c r="E112" s="27">
        <v>1</v>
      </c>
      <c r="F112" s="22">
        <v>43.699491000000002</v>
      </c>
      <c r="G112" s="22">
        <f t="shared" ref="G112:G113" si="35">F112*$G$4</f>
        <v>3.9329541900000002</v>
      </c>
      <c r="H112" s="22">
        <f t="shared" ref="H112:H113" si="36">F112+G112</f>
        <v>47.632445189999999</v>
      </c>
      <c r="I112" s="22">
        <f t="shared" ref="I112:I113" si="37">E112*F112</f>
        <v>43.699491000000002</v>
      </c>
      <c r="J112" s="22">
        <f t="shared" ref="J112:J113" si="38">E112*H112</f>
        <v>47.632445189999999</v>
      </c>
      <c r="K112" s="31"/>
    </row>
    <row r="113" spans="1:11" ht="36.75" customHeight="1" x14ac:dyDescent="0.15">
      <c r="A113" s="8">
        <v>95</v>
      </c>
      <c r="B113" s="26" t="s">
        <v>203</v>
      </c>
      <c r="C113" s="26" t="s">
        <v>206</v>
      </c>
      <c r="D113" s="27" t="s">
        <v>205</v>
      </c>
      <c r="E113" s="27">
        <v>1</v>
      </c>
      <c r="F113" s="22">
        <v>101.46114</v>
      </c>
      <c r="G113" s="22">
        <f t="shared" si="35"/>
        <v>9.1315025999999992</v>
      </c>
      <c r="H113" s="22">
        <f t="shared" si="36"/>
        <v>110.5926426</v>
      </c>
      <c r="I113" s="22">
        <f t="shared" si="37"/>
        <v>101.46114</v>
      </c>
      <c r="J113" s="22">
        <f t="shared" si="38"/>
        <v>110.5926426</v>
      </c>
      <c r="K113" s="31"/>
    </row>
    <row r="114" spans="1:11" ht="19.5" customHeight="1" x14ac:dyDescent="0.15">
      <c r="A114" s="95" t="s">
        <v>208</v>
      </c>
      <c r="B114" s="96"/>
      <c r="C114" s="97"/>
      <c r="D114" s="27"/>
      <c r="E114" s="22"/>
      <c r="F114" s="22"/>
      <c r="G114" s="22"/>
      <c r="H114" s="22"/>
      <c r="I114" s="22"/>
      <c r="J114" s="22"/>
      <c r="K114" s="31"/>
    </row>
    <row r="115" spans="1:11" ht="40.5" customHeight="1" x14ac:dyDescent="0.15">
      <c r="A115" s="61">
        <v>96</v>
      </c>
      <c r="B115" s="41" t="s">
        <v>210</v>
      </c>
      <c r="C115" s="41" t="s">
        <v>209</v>
      </c>
      <c r="D115" s="42" t="s">
        <v>20</v>
      </c>
      <c r="E115" s="43">
        <v>1</v>
      </c>
      <c r="F115" s="43">
        <v>330.76008000000002</v>
      </c>
      <c r="G115" s="43">
        <f t="shared" si="4"/>
        <v>29.768407199999999</v>
      </c>
      <c r="H115" s="43">
        <f t="shared" si="8"/>
        <v>360.52848720000003</v>
      </c>
      <c r="I115" s="43">
        <f t="shared" ref="I115" si="39">E115*F115</f>
        <v>330.76008000000002</v>
      </c>
      <c r="J115" s="43">
        <f t="shared" ref="J115" si="40">E115*H115</f>
        <v>360.52848720000003</v>
      </c>
      <c r="K115" s="31"/>
    </row>
    <row r="116" spans="1:11" ht="27.75" customHeight="1" x14ac:dyDescent="0.15">
      <c r="A116" s="28" t="s">
        <v>211</v>
      </c>
      <c r="B116" s="87" t="s">
        <v>101</v>
      </c>
      <c r="C116" s="88"/>
      <c r="D116" s="44"/>
      <c r="E116" s="40"/>
      <c r="F116" s="40"/>
      <c r="G116" s="43"/>
      <c r="H116" s="43"/>
      <c r="I116" s="43"/>
      <c r="J116" s="43"/>
      <c r="K116" s="53"/>
    </row>
    <row r="117" spans="1:11" ht="27.75" customHeight="1" x14ac:dyDescent="0.15">
      <c r="A117" s="87" t="s">
        <v>102</v>
      </c>
      <c r="B117" s="88"/>
      <c r="C117" s="89"/>
      <c r="D117" s="44"/>
      <c r="E117" s="40"/>
      <c r="F117" s="40"/>
      <c r="G117" s="43"/>
      <c r="H117" s="43"/>
      <c r="I117" s="43"/>
      <c r="J117" s="43"/>
      <c r="K117" s="53"/>
    </row>
    <row r="118" spans="1:11" ht="72.75" customHeight="1" x14ac:dyDescent="0.15">
      <c r="A118" s="62">
        <v>97</v>
      </c>
      <c r="B118" s="26" t="s">
        <v>103</v>
      </c>
      <c r="C118" s="26" t="s">
        <v>212</v>
      </c>
      <c r="D118" s="27" t="s">
        <v>98</v>
      </c>
      <c r="E118" s="27">
        <v>1</v>
      </c>
      <c r="F118" s="40">
        <v>1028.4389189999999</v>
      </c>
      <c r="G118" s="43">
        <f t="shared" ref="G118:G141" si="41">F118*$G$4</f>
        <v>92.55950270999999</v>
      </c>
      <c r="H118" s="43">
        <f t="shared" ref="H118:H141" si="42">F118+G118</f>
        <v>1120.99842171</v>
      </c>
      <c r="I118" s="43">
        <f t="shared" ref="I118:I141" si="43">E118*F118</f>
        <v>1028.4389189999999</v>
      </c>
      <c r="J118" s="43">
        <f t="shared" ref="J118:J141" si="44">E118*H118</f>
        <v>1120.99842171</v>
      </c>
      <c r="K118" s="53"/>
    </row>
    <row r="119" spans="1:11" ht="58.5" customHeight="1" x14ac:dyDescent="0.15">
      <c r="A119" s="62">
        <v>98</v>
      </c>
      <c r="B119" s="26" t="s">
        <v>105</v>
      </c>
      <c r="C119" s="26" t="s">
        <v>106</v>
      </c>
      <c r="D119" s="27" t="s">
        <v>39</v>
      </c>
      <c r="E119" s="27">
        <v>20</v>
      </c>
      <c r="F119" s="40">
        <v>24.701823000000001</v>
      </c>
      <c r="G119" s="43">
        <f t="shared" si="41"/>
        <v>2.2231640700000002</v>
      </c>
      <c r="H119" s="43">
        <f t="shared" si="42"/>
        <v>26.92498707</v>
      </c>
      <c r="I119" s="43">
        <f t="shared" si="43"/>
        <v>494.03646000000003</v>
      </c>
      <c r="J119" s="43">
        <f t="shared" si="44"/>
        <v>538.49974139999995</v>
      </c>
      <c r="K119" s="53"/>
    </row>
    <row r="120" spans="1:11" ht="58.5" customHeight="1" x14ac:dyDescent="0.15">
      <c r="A120" s="62">
        <v>99</v>
      </c>
      <c r="B120" s="26" t="s">
        <v>105</v>
      </c>
      <c r="C120" s="26" t="s">
        <v>213</v>
      </c>
      <c r="D120" s="27" t="s">
        <v>39</v>
      </c>
      <c r="E120" s="27">
        <v>4</v>
      </c>
      <c r="F120" s="40">
        <v>20.365047000000001</v>
      </c>
      <c r="G120" s="43">
        <f t="shared" si="41"/>
        <v>1.8328542299999999</v>
      </c>
      <c r="H120" s="43">
        <f t="shared" si="42"/>
        <v>22.197901229999999</v>
      </c>
      <c r="I120" s="43">
        <f t="shared" si="43"/>
        <v>81.460188000000002</v>
      </c>
      <c r="J120" s="43">
        <f t="shared" si="44"/>
        <v>88.791604919999997</v>
      </c>
      <c r="K120" s="53"/>
    </row>
    <row r="121" spans="1:11" ht="58.5" customHeight="1" x14ac:dyDescent="0.15">
      <c r="A121" s="62">
        <v>100</v>
      </c>
      <c r="B121" s="26" t="s">
        <v>105</v>
      </c>
      <c r="C121" s="26" t="s">
        <v>108</v>
      </c>
      <c r="D121" s="27" t="s">
        <v>39</v>
      </c>
      <c r="E121" s="27">
        <v>37</v>
      </c>
      <c r="F121" s="40">
        <v>4.5309600000000003</v>
      </c>
      <c r="G121" s="43">
        <f t="shared" si="41"/>
        <v>0.40778639999999999</v>
      </c>
      <c r="H121" s="43">
        <f t="shared" si="42"/>
        <v>4.9387464000000003</v>
      </c>
      <c r="I121" s="43">
        <f t="shared" si="43"/>
        <v>167.64552</v>
      </c>
      <c r="J121" s="43">
        <f t="shared" si="44"/>
        <v>182.73361680000002</v>
      </c>
      <c r="K121" s="53"/>
    </row>
    <row r="122" spans="1:11" ht="40.5" customHeight="1" x14ac:dyDescent="0.15">
      <c r="A122" s="62">
        <v>101</v>
      </c>
      <c r="B122" s="26" t="s">
        <v>113</v>
      </c>
      <c r="C122" s="26" t="s">
        <v>114</v>
      </c>
      <c r="D122" s="27" t="s">
        <v>39</v>
      </c>
      <c r="E122" s="27">
        <v>114</v>
      </c>
      <c r="F122" s="40">
        <v>2.225025</v>
      </c>
      <c r="G122" s="43">
        <f t="shared" si="41"/>
        <v>0.20025224999999999</v>
      </c>
      <c r="H122" s="43">
        <f t="shared" si="42"/>
        <v>2.4252772500000002</v>
      </c>
      <c r="I122" s="43">
        <f t="shared" si="43"/>
        <v>253.65285</v>
      </c>
      <c r="J122" s="43">
        <f t="shared" si="44"/>
        <v>276.4816065</v>
      </c>
      <c r="K122" s="53"/>
    </row>
    <row r="123" spans="1:11" ht="40.5" customHeight="1" x14ac:dyDescent="0.15">
      <c r="A123" s="62">
        <v>102</v>
      </c>
      <c r="B123" s="26" t="s">
        <v>119</v>
      </c>
      <c r="C123" s="26" t="s">
        <v>121</v>
      </c>
      <c r="D123" s="27" t="s">
        <v>88</v>
      </c>
      <c r="E123" s="27">
        <v>1</v>
      </c>
      <c r="F123" s="40">
        <v>80.529723000000004</v>
      </c>
      <c r="G123" s="43">
        <f t="shared" si="41"/>
        <v>7.2476750699999997</v>
      </c>
      <c r="H123" s="43">
        <f t="shared" si="42"/>
        <v>87.777398070000004</v>
      </c>
      <c r="I123" s="43">
        <f t="shared" si="43"/>
        <v>80.529723000000004</v>
      </c>
      <c r="J123" s="43">
        <f t="shared" si="44"/>
        <v>87.777398070000004</v>
      </c>
      <c r="K123" s="53"/>
    </row>
    <row r="124" spans="1:11" ht="40.5" customHeight="1" x14ac:dyDescent="0.15">
      <c r="A124" s="62">
        <v>103</v>
      </c>
      <c r="B124" s="26" t="s">
        <v>124</v>
      </c>
      <c r="C124" s="26" t="s">
        <v>125</v>
      </c>
      <c r="D124" s="27" t="s">
        <v>34</v>
      </c>
      <c r="E124" s="27">
        <v>1</v>
      </c>
      <c r="F124" s="40">
        <v>7.0634430000000004</v>
      </c>
      <c r="G124" s="43">
        <f t="shared" si="41"/>
        <v>0.63570987000000001</v>
      </c>
      <c r="H124" s="43">
        <f t="shared" si="42"/>
        <v>7.6991528700000007</v>
      </c>
      <c r="I124" s="43">
        <f t="shared" si="43"/>
        <v>7.0634430000000004</v>
      </c>
      <c r="J124" s="43">
        <f t="shared" si="44"/>
        <v>7.6991528700000007</v>
      </c>
      <c r="K124" s="53"/>
    </row>
    <row r="125" spans="1:11" ht="40.5" customHeight="1" x14ac:dyDescent="0.15">
      <c r="A125" s="62">
        <v>104</v>
      </c>
      <c r="B125" s="26" t="s">
        <v>128</v>
      </c>
      <c r="C125" s="26" t="s">
        <v>129</v>
      </c>
      <c r="D125" s="27" t="s">
        <v>34</v>
      </c>
      <c r="E125" s="27">
        <v>3</v>
      </c>
      <c r="F125" s="40">
        <v>9.2156490000000009</v>
      </c>
      <c r="G125" s="43">
        <f t="shared" si="41"/>
        <v>0.8294084100000001</v>
      </c>
      <c r="H125" s="43">
        <f t="shared" si="42"/>
        <v>10.045057410000002</v>
      </c>
      <c r="I125" s="43">
        <f t="shared" si="43"/>
        <v>27.646947000000004</v>
      </c>
      <c r="J125" s="43">
        <f t="shared" si="44"/>
        <v>30.135172230000006</v>
      </c>
      <c r="K125" s="53"/>
    </row>
    <row r="126" spans="1:11" ht="40.5" customHeight="1" x14ac:dyDescent="0.15">
      <c r="A126" s="62">
        <v>105</v>
      </c>
      <c r="B126" s="26" t="s">
        <v>128</v>
      </c>
      <c r="C126" s="26" t="s">
        <v>130</v>
      </c>
      <c r="D126" s="27" t="s">
        <v>34</v>
      </c>
      <c r="E126" s="27">
        <v>1</v>
      </c>
      <c r="F126" s="40">
        <v>8.2770930000000007</v>
      </c>
      <c r="G126" s="43">
        <f t="shared" si="41"/>
        <v>0.74493837000000007</v>
      </c>
      <c r="H126" s="43">
        <f t="shared" si="42"/>
        <v>9.0220313700000005</v>
      </c>
      <c r="I126" s="43">
        <f t="shared" si="43"/>
        <v>8.2770930000000007</v>
      </c>
      <c r="J126" s="43">
        <f t="shared" si="44"/>
        <v>9.0220313700000005</v>
      </c>
      <c r="K126" s="53"/>
    </row>
    <row r="127" spans="1:11" ht="40.5" customHeight="1" x14ac:dyDescent="0.15">
      <c r="A127" s="62">
        <v>106</v>
      </c>
      <c r="B127" s="26" t="s">
        <v>134</v>
      </c>
      <c r="C127" s="26" t="s">
        <v>135</v>
      </c>
      <c r="D127" s="27" t="s">
        <v>34</v>
      </c>
      <c r="E127" s="27">
        <v>6</v>
      </c>
      <c r="F127" s="40">
        <v>4.1587740000000002</v>
      </c>
      <c r="G127" s="43">
        <f t="shared" si="41"/>
        <v>0.37428966000000002</v>
      </c>
      <c r="H127" s="43">
        <f t="shared" si="42"/>
        <v>4.5330636599999998</v>
      </c>
      <c r="I127" s="43">
        <f t="shared" si="43"/>
        <v>24.952643999999999</v>
      </c>
      <c r="J127" s="43">
        <f t="shared" si="44"/>
        <v>27.198381959999999</v>
      </c>
      <c r="K127" s="53"/>
    </row>
    <row r="128" spans="1:11" ht="30" customHeight="1" x14ac:dyDescent="0.15">
      <c r="A128" s="62">
        <v>107</v>
      </c>
      <c r="B128" s="26" t="s">
        <v>136</v>
      </c>
      <c r="C128" s="26" t="s">
        <v>137</v>
      </c>
      <c r="D128" s="27" t="s">
        <v>138</v>
      </c>
      <c r="E128" s="27">
        <v>1</v>
      </c>
      <c r="F128" s="40">
        <v>210.15563400000002</v>
      </c>
      <c r="G128" s="43">
        <f t="shared" si="41"/>
        <v>18.914007059999999</v>
      </c>
      <c r="H128" s="43">
        <f t="shared" si="42"/>
        <v>229.06964106000001</v>
      </c>
      <c r="I128" s="43">
        <f t="shared" si="43"/>
        <v>210.15563400000002</v>
      </c>
      <c r="J128" s="43">
        <f t="shared" si="44"/>
        <v>229.06964106000001</v>
      </c>
      <c r="K128" s="53"/>
    </row>
    <row r="129" spans="1:11" ht="32.25" customHeight="1" x14ac:dyDescent="0.15">
      <c r="A129" s="62">
        <v>108</v>
      </c>
      <c r="B129" s="26" t="s">
        <v>145</v>
      </c>
      <c r="C129" s="26" t="s">
        <v>146</v>
      </c>
      <c r="D129" s="27" t="s">
        <v>147</v>
      </c>
      <c r="E129" s="27">
        <v>2</v>
      </c>
      <c r="F129" s="40">
        <v>18.674028</v>
      </c>
      <c r="G129" s="43">
        <f t="shared" si="41"/>
        <v>1.6806625199999998</v>
      </c>
      <c r="H129" s="43">
        <f t="shared" si="42"/>
        <v>20.354690519999998</v>
      </c>
      <c r="I129" s="43">
        <f t="shared" si="43"/>
        <v>37.348056</v>
      </c>
      <c r="J129" s="43">
        <f t="shared" si="44"/>
        <v>40.709381039999997</v>
      </c>
      <c r="K129" s="53"/>
    </row>
    <row r="130" spans="1:11" ht="32.25" customHeight="1" x14ac:dyDescent="0.15">
      <c r="A130" s="62">
        <v>109</v>
      </c>
      <c r="B130" s="26" t="s">
        <v>145</v>
      </c>
      <c r="C130" s="26" t="s">
        <v>148</v>
      </c>
      <c r="D130" s="27" t="s">
        <v>147</v>
      </c>
      <c r="E130" s="27">
        <v>1</v>
      </c>
      <c r="F130" s="40">
        <v>71.216982000000002</v>
      </c>
      <c r="G130" s="43">
        <f t="shared" si="41"/>
        <v>6.4095283800000002</v>
      </c>
      <c r="H130" s="43">
        <f t="shared" si="42"/>
        <v>77.626510379999999</v>
      </c>
      <c r="I130" s="43">
        <f t="shared" si="43"/>
        <v>71.216982000000002</v>
      </c>
      <c r="J130" s="43">
        <f t="shared" si="44"/>
        <v>77.626510379999999</v>
      </c>
      <c r="K130" s="53"/>
    </row>
    <row r="131" spans="1:11" ht="46.5" customHeight="1" x14ac:dyDescent="0.15">
      <c r="A131" s="62">
        <v>110</v>
      </c>
      <c r="B131" s="26" t="s">
        <v>214</v>
      </c>
      <c r="C131" s="26" t="s">
        <v>215</v>
      </c>
      <c r="D131" s="27" t="s">
        <v>39</v>
      </c>
      <c r="E131" s="27">
        <v>4</v>
      </c>
      <c r="F131" s="40">
        <v>22.848984000000002</v>
      </c>
      <c r="G131" s="43">
        <f t="shared" si="41"/>
        <v>2.0564085599999999</v>
      </c>
      <c r="H131" s="43">
        <f t="shared" si="42"/>
        <v>24.905392560000003</v>
      </c>
      <c r="I131" s="43">
        <f t="shared" si="43"/>
        <v>91.395936000000006</v>
      </c>
      <c r="J131" s="43">
        <f t="shared" si="44"/>
        <v>99.621570240000011</v>
      </c>
      <c r="K131" s="53"/>
    </row>
    <row r="132" spans="1:11" ht="32.25" customHeight="1" x14ac:dyDescent="0.15">
      <c r="A132" s="62">
        <v>111</v>
      </c>
      <c r="B132" s="26" t="s">
        <v>216</v>
      </c>
      <c r="C132" s="26" t="s">
        <v>217</v>
      </c>
      <c r="D132" s="27" t="s">
        <v>39</v>
      </c>
      <c r="E132" s="27">
        <v>18</v>
      </c>
      <c r="F132" s="40">
        <v>3.171672</v>
      </c>
      <c r="G132" s="43">
        <f t="shared" si="41"/>
        <v>0.28545048000000001</v>
      </c>
      <c r="H132" s="43">
        <f t="shared" si="42"/>
        <v>3.4571224800000002</v>
      </c>
      <c r="I132" s="43">
        <f t="shared" si="43"/>
        <v>57.090096000000003</v>
      </c>
      <c r="J132" s="43">
        <f t="shared" si="44"/>
        <v>62.228204640000001</v>
      </c>
      <c r="K132" s="53"/>
    </row>
    <row r="133" spans="1:11" ht="32.25" customHeight="1" x14ac:dyDescent="0.15">
      <c r="A133" s="62">
        <v>112</v>
      </c>
      <c r="B133" s="26" t="s">
        <v>149</v>
      </c>
      <c r="C133" s="26" t="s">
        <v>150</v>
      </c>
      <c r="D133" s="27" t="s">
        <v>151</v>
      </c>
      <c r="E133" s="27">
        <v>1</v>
      </c>
      <c r="F133" s="40">
        <v>506.36714400000005</v>
      </c>
      <c r="G133" s="43">
        <f t="shared" si="41"/>
        <v>45.573042960000002</v>
      </c>
      <c r="H133" s="43">
        <f t="shared" si="42"/>
        <v>551.94018696000001</v>
      </c>
      <c r="I133" s="43">
        <f t="shared" si="43"/>
        <v>506.36714400000005</v>
      </c>
      <c r="J133" s="43">
        <f t="shared" si="44"/>
        <v>551.94018696000001</v>
      </c>
      <c r="K133" s="53"/>
    </row>
    <row r="134" spans="1:11" ht="23.25" customHeight="1" x14ac:dyDescent="0.15">
      <c r="A134" s="98" t="s">
        <v>152</v>
      </c>
      <c r="B134" s="99"/>
      <c r="C134" s="100"/>
      <c r="D134" s="44"/>
      <c r="E134" s="40"/>
      <c r="F134" s="40"/>
      <c r="G134" s="43"/>
      <c r="H134" s="43"/>
      <c r="I134" s="43"/>
      <c r="J134" s="43"/>
      <c r="K134" s="53"/>
    </row>
    <row r="135" spans="1:11" ht="51" customHeight="1" x14ac:dyDescent="0.15">
      <c r="A135" s="62">
        <v>113</v>
      </c>
      <c r="B135" s="26" t="s">
        <v>105</v>
      </c>
      <c r="C135" s="26" t="s">
        <v>218</v>
      </c>
      <c r="D135" s="27" t="s">
        <v>39</v>
      </c>
      <c r="E135" s="35">
        <v>10</v>
      </c>
      <c r="F135" s="40">
        <v>8.5683690000000006</v>
      </c>
      <c r="G135" s="43">
        <f t="shared" si="41"/>
        <v>0.77115321000000003</v>
      </c>
      <c r="H135" s="43">
        <f t="shared" si="42"/>
        <v>9.3395222100000002</v>
      </c>
      <c r="I135" s="43">
        <f t="shared" si="43"/>
        <v>85.683690000000013</v>
      </c>
      <c r="J135" s="43">
        <f t="shared" si="44"/>
        <v>93.395222099999998</v>
      </c>
      <c r="K135" s="53"/>
    </row>
    <row r="136" spans="1:11" ht="36.75" customHeight="1" thickBot="1" x14ac:dyDescent="0.2">
      <c r="A136" s="62">
        <v>114</v>
      </c>
      <c r="B136" s="58" t="s">
        <v>134</v>
      </c>
      <c r="C136" s="58" t="s">
        <v>219</v>
      </c>
      <c r="D136" s="59" t="s">
        <v>34</v>
      </c>
      <c r="E136" s="60">
        <v>1</v>
      </c>
      <c r="F136" s="40">
        <v>4.8707819999999993</v>
      </c>
      <c r="G136" s="43">
        <f t="shared" si="41"/>
        <v>0.43837037999999989</v>
      </c>
      <c r="H136" s="43">
        <f t="shared" si="42"/>
        <v>5.3091523799999996</v>
      </c>
      <c r="I136" s="43">
        <f t="shared" si="43"/>
        <v>4.8707819999999993</v>
      </c>
      <c r="J136" s="43">
        <f t="shared" si="44"/>
        <v>5.3091523799999996</v>
      </c>
      <c r="K136" s="53"/>
    </row>
    <row r="137" spans="1:11" ht="33" customHeight="1" x14ac:dyDescent="0.15">
      <c r="A137" s="98" t="s">
        <v>202</v>
      </c>
      <c r="B137" s="99"/>
      <c r="C137" s="100"/>
      <c r="D137" s="44"/>
      <c r="E137" s="40"/>
      <c r="F137" s="40"/>
      <c r="G137" s="43"/>
      <c r="H137" s="43"/>
      <c r="I137" s="43"/>
      <c r="J137" s="43"/>
      <c r="K137" s="53"/>
    </row>
    <row r="138" spans="1:11" ht="40.5" customHeight="1" x14ac:dyDescent="0.15">
      <c r="A138" s="62">
        <v>115</v>
      </c>
      <c r="B138" s="26" t="s">
        <v>203</v>
      </c>
      <c r="C138" s="26" t="s">
        <v>204</v>
      </c>
      <c r="D138" s="27" t="s">
        <v>205</v>
      </c>
      <c r="E138" s="35">
        <v>1</v>
      </c>
      <c r="F138" s="40">
        <v>43.699491000000002</v>
      </c>
      <c r="G138" s="43">
        <f t="shared" si="41"/>
        <v>3.9329541900000002</v>
      </c>
      <c r="H138" s="43">
        <f t="shared" si="42"/>
        <v>47.632445189999999</v>
      </c>
      <c r="I138" s="43">
        <f t="shared" si="43"/>
        <v>43.699491000000002</v>
      </c>
      <c r="J138" s="43">
        <f t="shared" si="44"/>
        <v>47.632445189999999</v>
      </c>
      <c r="K138" s="53"/>
    </row>
    <row r="139" spans="1:11" ht="40.5" customHeight="1" x14ac:dyDescent="0.15">
      <c r="A139" s="62">
        <v>116</v>
      </c>
      <c r="B139" s="26" t="s">
        <v>203</v>
      </c>
      <c r="C139" s="26" t="s">
        <v>206</v>
      </c>
      <c r="D139" s="27" t="s">
        <v>205</v>
      </c>
      <c r="E139" s="35">
        <v>2</v>
      </c>
      <c r="F139" s="40">
        <v>101.46114</v>
      </c>
      <c r="G139" s="43">
        <f t="shared" si="41"/>
        <v>9.1315025999999992</v>
      </c>
      <c r="H139" s="43">
        <f t="shared" si="42"/>
        <v>110.5926426</v>
      </c>
      <c r="I139" s="43">
        <f t="shared" si="43"/>
        <v>202.92228</v>
      </c>
      <c r="J139" s="43">
        <f t="shared" si="44"/>
        <v>221.18528520000001</v>
      </c>
      <c r="K139" s="53"/>
    </row>
    <row r="140" spans="1:11" ht="21" customHeight="1" x14ac:dyDescent="0.15">
      <c r="A140" s="98" t="s">
        <v>208</v>
      </c>
      <c r="B140" s="99"/>
      <c r="C140" s="100"/>
      <c r="D140" s="44"/>
      <c r="E140" s="40"/>
      <c r="F140" s="40"/>
      <c r="G140" s="43">
        <f t="shared" si="41"/>
        <v>0</v>
      </c>
      <c r="H140" s="43">
        <f t="shared" si="42"/>
        <v>0</v>
      </c>
      <c r="I140" s="43">
        <f t="shared" si="43"/>
        <v>0</v>
      </c>
      <c r="J140" s="43">
        <f t="shared" si="44"/>
        <v>0</v>
      </c>
      <c r="K140" s="53"/>
    </row>
    <row r="141" spans="1:11" ht="40.5" customHeight="1" x14ac:dyDescent="0.15">
      <c r="A141" s="62">
        <v>117</v>
      </c>
      <c r="B141" s="26" t="s">
        <v>207</v>
      </c>
      <c r="C141" s="26" t="s">
        <v>209</v>
      </c>
      <c r="D141" s="27" t="s">
        <v>20</v>
      </c>
      <c r="E141" s="40">
        <v>1</v>
      </c>
      <c r="F141" s="40">
        <v>48.675456000000004</v>
      </c>
      <c r="G141" s="43">
        <f t="shared" si="41"/>
        <v>4.3807910400000001</v>
      </c>
      <c r="H141" s="43">
        <f t="shared" si="42"/>
        <v>53.056247040000002</v>
      </c>
      <c r="I141" s="43">
        <f t="shared" si="43"/>
        <v>48.675456000000004</v>
      </c>
      <c r="J141" s="43">
        <f t="shared" si="44"/>
        <v>53.056247040000002</v>
      </c>
      <c r="K141" s="53"/>
    </row>
    <row r="142" spans="1:11" ht="42" customHeight="1" x14ac:dyDescent="0.15">
      <c r="A142" s="8"/>
      <c r="B142" s="80" t="s">
        <v>21</v>
      </c>
      <c r="C142" s="80"/>
      <c r="D142" s="80"/>
      <c r="E142" s="80"/>
      <c r="F142" s="80"/>
      <c r="G142" s="21"/>
      <c r="H142" s="21"/>
      <c r="I142" s="7">
        <f>SUM(I6:I141)</f>
        <v>380169.24694081006</v>
      </c>
      <c r="J142" s="7">
        <f>SUM(J5:J141)</f>
        <v>414384.4791654828</v>
      </c>
      <c r="K142" s="9"/>
    </row>
  </sheetData>
  <sheetProtection selectLockedCells="1"/>
  <protectedRanges>
    <protectedRange sqref="G4:G141" name="区域4"/>
  </protectedRanges>
  <mergeCells count="35">
    <mergeCell ref="A140:C140"/>
    <mergeCell ref="A108:C108"/>
    <mergeCell ref="A111:C111"/>
    <mergeCell ref="A114:C114"/>
    <mergeCell ref="B116:C116"/>
    <mergeCell ref="A117:C117"/>
    <mergeCell ref="A40:C40"/>
    <mergeCell ref="B47:C47"/>
    <mergeCell ref="A48:C48"/>
    <mergeCell ref="A134:C134"/>
    <mergeCell ref="A137:C137"/>
    <mergeCell ref="K5:K20"/>
    <mergeCell ref="B32:C32"/>
    <mergeCell ref="A1:K1"/>
    <mergeCell ref="A2:K2"/>
    <mergeCell ref="H3:H4"/>
    <mergeCell ref="J3:J4"/>
    <mergeCell ref="I3:I4"/>
    <mergeCell ref="K3:K4"/>
    <mergeCell ref="B142:F142"/>
    <mergeCell ref="A3:A4"/>
    <mergeCell ref="B3:B4"/>
    <mergeCell ref="C3:C4"/>
    <mergeCell ref="D3:D4"/>
    <mergeCell ref="E3:E4"/>
    <mergeCell ref="F3:F4"/>
    <mergeCell ref="B7:C7"/>
    <mergeCell ref="A30:C30"/>
    <mergeCell ref="B5:C5"/>
    <mergeCell ref="A8:C8"/>
    <mergeCell ref="A21:C21"/>
    <mergeCell ref="A77:C77"/>
    <mergeCell ref="A86:C86"/>
    <mergeCell ref="A103:C103"/>
    <mergeCell ref="A33:C33"/>
  </mergeCells>
  <phoneticPr fontId="15" type="noConversion"/>
  <printOptions horizontalCentered="1"/>
  <pageMargins left="0.74803149606299213" right="0.74803149606299213" top="0.6692913385826772" bottom="1.4566929133858268" header="0.11811023622047245" footer="0.43307086614173229"/>
  <pageSetup paperSize="9" scale="82" orientation="landscape" r:id="rId1"/>
  <headerFooter>
    <oddFooter>&amp;L投标单位（签章）：
法定代表人或授权委托人：
日期：&amp;C第 &amp;P 页，共 &amp;N 页</oddFooter>
  </headerFooter>
  <rowBreaks count="2" manualBreakCount="2">
    <brk id="102" max="16383" man="1"/>
    <brk id="11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装饰装修</vt:lpstr>
      <vt:lpstr>装饰装修!Print_Titles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2020-08-10T01:02:57Z</cp:lastPrinted>
  <dcterms:created xsi:type="dcterms:W3CDTF">2006-09-16T00:00:00Z</dcterms:created>
  <dcterms:modified xsi:type="dcterms:W3CDTF">2020-08-10T01:18:08Z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